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ools\"/>
    </mc:Choice>
  </mc:AlternateContent>
  <xr:revisionPtr revIDLastSave="0" documentId="13_ncr:1_{CF32DB87-2809-4832-A8DC-2EF7DB61257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oil" sheetId="1" r:id="rId1"/>
    <sheet name="Lime Conversion" sheetId="2" r:id="rId2"/>
  </sheets>
  <definedNames>
    <definedName name="Depth" localSheetId="1">'Lime Conversion'!$D$1</definedName>
    <definedName name="Depth">Soil!$W$8</definedName>
    <definedName name="_xlnm.Print_Titles" localSheetId="1">'Lime Conversion'!$1:$5</definedName>
    <definedName name="_xlnm.Print_Titles" localSheetId="0">Soil!$1:$10</definedName>
    <definedName name="Target" localSheetId="1">'Lime Conversion'!$D$2</definedName>
    <definedName name="Target">Soil!$W$9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 l="1"/>
  <c r="E7" i="2" s="1"/>
  <c r="G7" i="2" s="1"/>
  <c r="D8" i="2"/>
  <c r="E8" i="2" s="1"/>
  <c r="G8" i="2" s="1"/>
  <c r="D9" i="2"/>
  <c r="E9" i="2" s="1"/>
  <c r="G9" i="2" s="1"/>
  <c r="E6" i="2"/>
  <c r="G6" i="2" s="1"/>
  <c r="F6" i="2" l="1"/>
  <c r="F9" i="2"/>
  <c r="F8" i="2"/>
  <c r="F7" i="2"/>
  <c r="V11" i="1" l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 s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6" i="1"/>
  <c r="W96" i="1" s="1"/>
  <c r="V97" i="1"/>
  <c r="W97" i="1" s="1"/>
  <c r="V98" i="1"/>
  <c r="W98" i="1" s="1"/>
  <c r="V99" i="1"/>
  <c r="W99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W105" i="1" s="1"/>
  <c r="V106" i="1"/>
  <c r="W106" i="1" s="1"/>
  <c r="V107" i="1"/>
  <c r="W107" i="1" s="1"/>
  <c r="V108" i="1"/>
  <c r="W108" i="1" s="1"/>
  <c r="V109" i="1"/>
  <c r="W109" i="1" s="1"/>
  <c r="V110" i="1"/>
  <c r="W110" i="1" s="1"/>
  <c r="V111" i="1"/>
  <c r="W111" i="1" s="1"/>
  <c r="V112" i="1"/>
  <c r="W112" i="1" s="1"/>
  <c r="V113" i="1"/>
  <c r="W113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38" i="1"/>
  <c r="W138" i="1" s="1"/>
  <c r="V139" i="1"/>
  <c r="W139" i="1" s="1"/>
  <c r="V140" i="1"/>
  <c r="W140" i="1" s="1"/>
  <c r="V141" i="1"/>
  <c r="W141" i="1" s="1"/>
  <c r="V142" i="1"/>
  <c r="W142" i="1" s="1"/>
  <c r="V143" i="1"/>
  <c r="W143" i="1" s="1"/>
  <c r="V144" i="1"/>
  <c r="W144" i="1" s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W150" i="1" s="1"/>
  <c r="V151" i="1"/>
  <c r="W151" i="1" s="1"/>
  <c r="V152" i="1"/>
  <c r="W152" i="1" s="1"/>
  <c r="V153" i="1"/>
  <c r="W153" i="1" s="1"/>
  <c r="V154" i="1"/>
  <c r="W154" i="1" s="1"/>
  <c r="V155" i="1"/>
  <c r="W155" i="1" s="1"/>
  <c r="V156" i="1"/>
  <c r="W156" i="1" s="1"/>
  <c r="V157" i="1"/>
  <c r="W157" i="1" s="1"/>
  <c r="V158" i="1"/>
  <c r="W158" i="1" s="1"/>
  <c r="V159" i="1"/>
  <c r="W159" i="1" s="1"/>
  <c r="V160" i="1"/>
  <c r="W160" i="1" s="1"/>
  <c r="V161" i="1"/>
  <c r="W161" i="1" s="1"/>
  <c r="V162" i="1"/>
  <c r="W162" i="1" s="1"/>
  <c r="V163" i="1"/>
  <c r="W163" i="1" s="1"/>
  <c r="V164" i="1"/>
  <c r="W164" i="1" s="1"/>
  <c r="V165" i="1"/>
  <c r="W165" i="1" s="1"/>
  <c r="V166" i="1"/>
  <c r="W166" i="1" s="1"/>
  <c r="V167" i="1"/>
  <c r="W167" i="1" s="1"/>
  <c r="V168" i="1"/>
  <c r="W168" i="1" s="1"/>
  <c r="V169" i="1"/>
  <c r="W169" i="1" s="1"/>
  <c r="V170" i="1"/>
  <c r="W170" i="1" s="1"/>
  <c r="V171" i="1"/>
  <c r="W171" i="1" s="1"/>
  <c r="V172" i="1"/>
  <c r="W172" i="1" s="1"/>
  <c r="V173" i="1"/>
  <c r="W173" i="1" s="1"/>
  <c r="V174" i="1"/>
  <c r="W174" i="1" s="1"/>
  <c r="V175" i="1"/>
  <c r="W175" i="1" s="1"/>
  <c r="V176" i="1"/>
  <c r="W176" i="1" s="1"/>
  <c r="V177" i="1"/>
  <c r="W177" i="1" s="1"/>
  <c r="V178" i="1"/>
  <c r="W178" i="1" s="1"/>
  <c r="V179" i="1"/>
  <c r="W179" i="1" s="1"/>
  <c r="V180" i="1"/>
  <c r="W180" i="1" s="1"/>
  <c r="V181" i="1"/>
  <c r="W181" i="1" s="1"/>
  <c r="V182" i="1"/>
  <c r="W182" i="1" s="1"/>
  <c r="V183" i="1"/>
  <c r="W183" i="1" s="1"/>
  <c r="V184" i="1"/>
  <c r="W184" i="1" s="1"/>
  <c r="V185" i="1"/>
  <c r="W185" i="1" s="1"/>
  <c r="V186" i="1"/>
  <c r="W186" i="1" s="1"/>
  <c r="V187" i="1"/>
  <c r="W187" i="1" s="1"/>
  <c r="V188" i="1"/>
  <c r="W188" i="1" s="1"/>
  <c r="V189" i="1"/>
  <c r="W189" i="1" s="1"/>
  <c r="V190" i="1"/>
  <c r="W190" i="1" s="1"/>
  <c r="V191" i="1"/>
  <c r="W191" i="1" s="1"/>
  <c r="V192" i="1"/>
  <c r="W192" i="1" s="1"/>
  <c r="V193" i="1"/>
  <c r="W193" i="1" s="1"/>
  <c r="V194" i="1"/>
  <c r="W194" i="1" s="1"/>
  <c r="V195" i="1"/>
  <c r="W195" i="1" s="1"/>
  <c r="V196" i="1"/>
  <c r="W196" i="1" s="1"/>
  <c r="V197" i="1"/>
  <c r="W197" i="1" s="1"/>
  <c r="V198" i="1"/>
  <c r="W198" i="1" s="1"/>
  <c r="V199" i="1"/>
  <c r="W199" i="1" s="1"/>
  <c r="V200" i="1"/>
  <c r="W200" i="1" s="1"/>
  <c r="V201" i="1"/>
  <c r="W201" i="1" s="1"/>
  <c r="V202" i="1"/>
  <c r="W202" i="1" s="1"/>
  <c r="V203" i="1"/>
  <c r="W203" i="1" s="1"/>
  <c r="V204" i="1"/>
  <c r="W204" i="1" s="1"/>
  <c r="V205" i="1"/>
  <c r="W205" i="1" s="1"/>
  <c r="V206" i="1"/>
  <c r="W206" i="1" s="1"/>
  <c r="V207" i="1"/>
  <c r="W207" i="1" s="1"/>
  <c r="V208" i="1"/>
  <c r="W208" i="1" s="1"/>
  <c r="V209" i="1"/>
  <c r="W209" i="1" s="1"/>
  <c r="V210" i="1"/>
  <c r="W210" i="1" s="1"/>
  <c r="V211" i="1"/>
  <c r="W211" i="1" s="1"/>
  <c r="V212" i="1"/>
  <c r="W212" i="1" s="1"/>
  <c r="V213" i="1"/>
  <c r="W213" i="1" s="1"/>
  <c r="V214" i="1"/>
  <c r="W214" i="1" s="1"/>
  <c r="V215" i="1"/>
  <c r="W215" i="1" s="1"/>
  <c r="V216" i="1"/>
  <c r="W216" i="1" s="1"/>
  <c r="V217" i="1"/>
  <c r="W217" i="1" s="1"/>
  <c r="V218" i="1"/>
  <c r="W218" i="1" s="1"/>
  <c r="V219" i="1"/>
  <c r="W219" i="1" s="1"/>
  <c r="V220" i="1"/>
  <c r="W220" i="1" s="1"/>
  <c r="V221" i="1"/>
  <c r="W221" i="1" s="1"/>
  <c r="V222" i="1"/>
  <c r="W222" i="1" s="1"/>
  <c r="V223" i="1"/>
  <c r="W223" i="1" s="1"/>
  <c r="V224" i="1"/>
  <c r="W224" i="1" s="1"/>
  <c r="V225" i="1"/>
  <c r="W225" i="1" s="1"/>
  <c r="V226" i="1"/>
  <c r="W226" i="1" s="1"/>
  <c r="V227" i="1"/>
  <c r="W227" i="1" s="1"/>
  <c r="V228" i="1"/>
  <c r="W228" i="1" s="1"/>
  <c r="V229" i="1"/>
  <c r="W229" i="1" s="1"/>
  <c r="V230" i="1"/>
  <c r="W230" i="1" s="1"/>
  <c r="V231" i="1"/>
  <c r="W231" i="1" s="1"/>
  <c r="V232" i="1"/>
  <c r="W232" i="1" s="1"/>
  <c r="V233" i="1"/>
  <c r="W233" i="1" s="1"/>
  <c r="V234" i="1"/>
  <c r="W234" i="1" s="1"/>
  <c r="V235" i="1"/>
  <c r="W235" i="1" s="1"/>
  <c r="V236" i="1"/>
  <c r="W236" i="1" s="1"/>
  <c r="V237" i="1"/>
  <c r="W237" i="1" s="1"/>
  <c r="V238" i="1"/>
  <c r="W238" i="1" s="1"/>
  <c r="V239" i="1"/>
  <c r="W239" i="1" s="1"/>
  <c r="V240" i="1"/>
  <c r="W240" i="1" s="1"/>
</calcChain>
</file>

<file path=xl/sharedStrings.xml><?xml version="1.0" encoding="utf-8"?>
<sst xmlns="http://schemas.openxmlformats.org/spreadsheetml/2006/main" count="712" uniqueCount="299">
  <si>
    <t>Dr. Omon Isikhuemhen</t>
  </si>
  <si>
    <t>2400 College Station Road</t>
  </si>
  <si>
    <t>Natural Resources</t>
  </si>
  <si>
    <t>Athens, GA 30602</t>
  </si>
  <si>
    <t>Greensboro NC 27411</t>
  </si>
  <si>
    <t>phone: 706-542-5350</t>
  </si>
  <si>
    <t>email: soiltest@uga.edu</t>
  </si>
  <si>
    <t>http://aesl.ces.uga.edu</t>
  </si>
  <si>
    <t>Soil Samples</t>
  </si>
  <si>
    <t>Completed: February 12, 2018</t>
  </si>
  <si>
    <t>Depth</t>
  </si>
  <si>
    <t>%</t>
  </si>
  <si>
    <t>meq/
100g</t>
  </si>
  <si>
    <r>
      <t xml:space="preserve">Mehlich 1   mg/kg </t>
    </r>
    <r>
      <rPr>
        <sz val="10"/>
        <color theme="1"/>
        <rFont val="Arial"/>
        <family val="2"/>
      </rPr>
      <t>(ppm)</t>
    </r>
  </si>
  <si>
    <t>Target</t>
  </si>
  <si>
    <t>Lab</t>
  </si>
  <si>
    <t>Samp</t>
  </si>
  <si>
    <r>
      <t xml:space="preserve">LBC 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
(ppm
CaCO</t>
    </r>
    <r>
      <rPr>
        <b/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
pH)</t>
    </r>
  </si>
  <si>
    <r>
      <t xml:space="preserve">pH
</t>
    </r>
    <r>
      <rPr>
        <b/>
        <vertAlign val="subscript"/>
        <sz val="9"/>
        <color theme="1"/>
        <rFont val="Arial"/>
        <family val="2"/>
      </rPr>
      <t>CaCl2</t>
    </r>
    <r>
      <rPr>
        <b/>
        <sz val="9"/>
        <color theme="1"/>
        <rFont val="Arial"/>
        <family val="2"/>
      </rPr>
      <t xml:space="preserve"> </t>
    </r>
    <r>
      <rPr>
        <b/>
        <vertAlign val="superscript"/>
        <sz val="9"/>
        <color theme="1"/>
        <rFont val="Arial"/>
        <family val="2"/>
      </rPr>
      <t>2</t>
    </r>
  </si>
  <si>
    <t>Equiv.
water
pH</t>
  </si>
  <si>
    <t>Base
Satur-
ation</t>
  </si>
  <si>
    <t>CEC</t>
  </si>
  <si>
    <t>Ca</t>
  </si>
  <si>
    <t>Cd</t>
  </si>
  <si>
    <t>Cr</t>
  </si>
  <si>
    <t>Cu</t>
  </si>
  <si>
    <t>Fe</t>
  </si>
  <si>
    <t>K</t>
  </si>
  <si>
    <t>Mg</t>
  </si>
  <si>
    <t>Mn</t>
  </si>
  <si>
    <t>Mo</t>
  </si>
  <si>
    <t>Na</t>
  </si>
  <si>
    <t>Ni</t>
  </si>
  <si>
    <t>P</t>
  </si>
  <si>
    <t>Pb</t>
  </si>
  <si>
    <t>Zn</t>
  </si>
  <si>
    <r>
      <t>LBC</t>
    </r>
    <r>
      <rPr>
        <b/>
        <vertAlign val="subscript"/>
        <sz val="9"/>
        <color theme="1"/>
        <rFont val="Arial"/>
        <family val="2"/>
      </rPr>
      <t>eq</t>
    </r>
  </si>
  <si>
    <t>Lime
lbs/A</t>
  </si>
  <si>
    <t>T-1</t>
  </si>
  <si>
    <t>&lt;0.05</t>
  </si>
  <si>
    <t>T-2</t>
  </si>
  <si>
    <t>T-3</t>
  </si>
  <si>
    <t>&lt;0.01</t>
  </si>
  <si>
    <t>T-4</t>
  </si>
  <si>
    <t>&lt;0.04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</si>
  <si>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</si>
  <si>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</si>
  <si>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</si>
  <si>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</si>
  <si>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</si>
  <si>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</si>
  <si>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</si>
  <si>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</si>
  <si>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</si>
  <si>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</si>
  <si>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</si>
  <si>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</si>
  <si>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</si>
  <si>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&lt;0.23</t>
  </si>
  <si>
    <t>T-18</t>
  </si>
  <si>
    <t>T-19</t>
  </si>
  <si>
    <t>&lt;0.26</t>
  </si>
  <si>
    <t>T-20</t>
  </si>
  <si>
    <t>T-21</t>
  </si>
  <si>
    <t>T-22</t>
  </si>
  <si>
    <t>T-23</t>
  </si>
  <si>
    <t>T-24</t>
  </si>
  <si>
    <t>T-25</t>
  </si>
  <si>
    <t>&lt;0.24</t>
  </si>
  <si>
    <t>T-26</t>
  </si>
  <si>
    <t>&lt;0.25</t>
  </si>
  <si>
    <t>T-27</t>
  </si>
  <si>
    <t>T-28</t>
  </si>
  <si>
    <t>T-29</t>
  </si>
  <si>
    <t>T-30</t>
  </si>
  <si>
    <t>T-31</t>
  </si>
  <si>
    <t>T-32</t>
  </si>
  <si>
    <t>T-33</t>
  </si>
  <si>
    <t>T-34</t>
  </si>
  <si>
    <t>T-35</t>
  </si>
  <si>
    <t>T-36</t>
  </si>
  <si>
    <t>T-37</t>
  </si>
  <si>
    <t>T-38</t>
  </si>
  <si>
    <t>T-39</t>
  </si>
  <si>
    <t>T-40</t>
  </si>
  <si>
    <t>T-41</t>
  </si>
  <si>
    <t>T-42</t>
  </si>
  <si>
    <t>T-43</t>
  </si>
  <si>
    <t>T-44</t>
  </si>
  <si>
    <t>T-45</t>
  </si>
  <si>
    <t>T-46</t>
  </si>
  <si>
    <t>T-47</t>
  </si>
  <si>
    <t>T-48</t>
  </si>
  <si>
    <t>T-49</t>
  </si>
  <si>
    <t>T-50</t>
  </si>
  <si>
    <t>T-51</t>
  </si>
  <si>
    <t>T-52</t>
  </si>
  <si>
    <t>T-53</t>
  </si>
  <si>
    <t>T-54</t>
  </si>
  <si>
    <t>T-55</t>
  </si>
  <si>
    <t>T-56</t>
  </si>
  <si>
    <t>T-57</t>
  </si>
  <si>
    <t>T-58</t>
  </si>
  <si>
    <t>T-59</t>
  </si>
  <si>
    <t>T-60</t>
  </si>
  <si>
    <t>T-61</t>
  </si>
  <si>
    <t>T-62</t>
  </si>
  <si>
    <t>T-63</t>
  </si>
  <si>
    <t>T-64</t>
  </si>
  <si>
    <t>T-65</t>
  </si>
  <si>
    <t>T-66</t>
  </si>
  <si>
    <t>T-67</t>
  </si>
  <si>
    <t>T-68</t>
  </si>
  <si>
    <t>T-69</t>
  </si>
  <si>
    <t>T-70</t>
  </si>
  <si>
    <t>T-71</t>
  </si>
  <si>
    <t>T-72</t>
  </si>
  <si>
    <t>T-73</t>
  </si>
  <si>
    <t>T-74</t>
  </si>
  <si>
    <t>T-75</t>
  </si>
  <si>
    <t>T-76</t>
  </si>
  <si>
    <t>T-77</t>
  </si>
  <si>
    <t>T-78</t>
  </si>
  <si>
    <t>T-79</t>
  </si>
  <si>
    <t>T-80</t>
  </si>
  <si>
    <t>T-81</t>
  </si>
  <si>
    <t>T-82</t>
  </si>
  <si>
    <t>T-83</t>
  </si>
  <si>
    <t>T-84</t>
  </si>
  <si>
    <t>T-85</t>
  </si>
  <si>
    <t>T-86</t>
  </si>
  <si>
    <t>T-87</t>
  </si>
  <si>
    <t>T-88</t>
  </si>
  <si>
    <t>T-89</t>
  </si>
  <si>
    <t>T-90</t>
  </si>
  <si>
    <t>T-91</t>
  </si>
  <si>
    <t>T-92</t>
  </si>
  <si>
    <t>T-93</t>
  </si>
  <si>
    <t>T-94</t>
  </si>
  <si>
    <t>T-95</t>
  </si>
  <si>
    <t>T-96</t>
  </si>
  <si>
    <t>T-97</t>
  </si>
  <si>
    <t>T-98</t>
  </si>
  <si>
    <t>T-99</t>
  </si>
  <si>
    <t>T-100</t>
  </si>
  <si>
    <t>T-101</t>
  </si>
  <si>
    <t>T-102</t>
  </si>
  <si>
    <t>T-103</t>
  </si>
  <si>
    <t>T-104</t>
  </si>
  <si>
    <t>T-105</t>
  </si>
  <si>
    <t>T-106</t>
  </si>
  <si>
    <t>T-107</t>
  </si>
  <si>
    <t>T-108</t>
  </si>
  <si>
    <t>T-109</t>
  </si>
  <si>
    <t>T-110</t>
  </si>
  <si>
    <t>T-111</t>
  </si>
  <si>
    <t>T-112</t>
  </si>
  <si>
    <t>T-113</t>
  </si>
  <si>
    <t>T-114</t>
  </si>
  <si>
    <t>T-115</t>
  </si>
  <si>
    <t>T-116</t>
  </si>
  <si>
    <t>T-117</t>
  </si>
  <si>
    <t>T-118</t>
  </si>
  <si>
    <t>T-119</t>
  </si>
  <si>
    <t>T-120</t>
  </si>
  <si>
    <t>T-121</t>
  </si>
  <si>
    <t>T-122</t>
  </si>
  <si>
    <t>T-123</t>
  </si>
  <si>
    <t>T-124</t>
  </si>
  <si>
    <t>T-125</t>
  </si>
  <si>
    <t>T-126</t>
  </si>
  <si>
    <t>T-127</t>
  </si>
  <si>
    <t>&lt;0.22</t>
  </si>
  <si>
    <t>T-128</t>
  </si>
  <si>
    <t>T-129</t>
  </si>
  <si>
    <t>T-130</t>
  </si>
  <si>
    <t>T-131</t>
  </si>
  <si>
    <t>T-132</t>
  </si>
  <si>
    <t>T-133</t>
  </si>
  <si>
    <t>T-134</t>
  </si>
  <si>
    <t>T-135</t>
  </si>
  <si>
    <t>T-136</t>
  </si>
  <si>
    <t>T-137</t>
  </si>
  <si>
    <t>T-138</t>
  </si>
  <si>
    <t>T-139</t>
  </si>
  <si>
    <t>T-140</t>
  </si>
  <si>
    <t>T-141</t>
  </si>
  <si>
    <t>T-142</t>
  </si>
  <si>
    <t>T-143</t>
  </si>
  <si>
    <t>T-144</t>
  </si>
  <si>
    <t>T-145</t>
  </si>
  <si>
    <t>T-146</t>
  </si>
  <si>
    <t>T-147</t>
  </si>
  <si>
    <t>T-148</t>
  </si>
  <si>
    <t>T-149</t>
  </si>
  <si>
    <t>T-150</t>
  </si>
  <si>
    <t>T-151</t>
  </si>
  <si>
    <t>T-152</t>
  </si>
  <si>
    <t>T-153</t>
  </si>
  <si>
    <t>T-154</t>
  </si>
  <si>
    <t>T-155</t>
  </si>
  <si>
    <t>T-156</t>
  </si>
  <si>
    <t>T-157</t>
  </si>
  <si>
    <t>T-158</t>
  </si>
  <si>
    <t>T-159</t>
  </si>
  <si>
    <t>T-160</t>
  </si>
  <si>
    <t>T-161</t>
  </si>
  <si>
    <t>T-162</t>
  </si>
  <si>
    <t>T-163</t>
  </si>
  <si>
    <t>T-164</t>
  </si>
  <si>
    <t>T-165</t>
  </si>
  <si>
    <t>T-166</t>
  </si>
  <si>
    <t>T-167</t>
  </si>
  <si>
    <t>T-168</t>
  </si>
  <si>
    <t>T-169</t>
  </si>
  <si>
    <t>T-170</t>
  </si>
  <si>
    <t>T-171</t>
  </si>
  <si>
    <t>T-172</t>
  </si>
  <si>
    <t>T-173</t>
  </si>
  <si>
    <t>T-174</t>
  </si>
  <si>
    <t>T-175</t>
  </si>
  <si>
    <t>T-176</t>
  </si>
  <si>
    <t>T-177</t>
  </si>
  <si>
    <t>T-178</t>
  </si>
  <si>
    <t>T-179</t>
  </si>
  <si>
    <t>T-180</t>
  </si>
  <si>
    <t>T-181</t>
  </si>
  <si>
    <t>T-182</t>
  </si>
  <si>
    <t>T-183</t>
  </si>
  <si>
    <t>T-184</t>
  </si>
  <si>
    <t>T-185</t>
  </si>
  <si>
    <t>T-186</t>
  </si>
  <si>
    <t>T-187</t>
  </si>
  <si>
    <t>T-188</t>
  </si>
  <si>
    <t>T-189</t>
  </si>
  <si>
    <t>T-190</t>
  </si>
  <si>
    <t>T-191</t>
  </si>
  <si>
    <t>T-192</t>
  </si>
  <si>
    <t>T-193</t>
  </si>
  <si>
    <t>T-194</t>
  </si>
  <si>
    <t>T-195</t>
  </si>
  <si>
    <t>T-196</t>
  </si>
  <si>
    <t>T-197</t>
  </si>
  <si>
    <t>T-198</t>
  </si>
  <si>
    <t>T-199</t>
  </si>
  <si>
    <t>T-200</t>
  </si>
  <si>
    <t>T-201</t>
  </si>
  <si>
    <t>T-202</t>
  </si>
  <si>
    <t>T-203</t>
  </si>
  <si>
    <t>T-204</t>
  </si>
  <si>
    <t>T-205</t>
  </si>
  <si>
    <t>T-206</t>
  </si>
  <si>
    <t>T-207</t>
  </si>
  <si>
    <t>T-208</t>
  </si>
  <si>
    <t>T-209</t>
  </si>
  <si>
    <t>T-210</t>
  </si>
  <si>
    <t>T-211</t>
  </si>
  <si>
    <t>T-212</t>
  </si>
  <si>
    <t>T-213</t>
  </si>
  <si>
    <t>T-214</t>
  </si>
  <si>
    <t>T-215</t>
  </si>
  <si>
    <t>T-216</t>
  </si>
  <si>
    <t>T-217</t>
  </si>
  <si>
    <t>T-218</t>
  </si>
  <si>
    <t>T-219</t>
  </si>
  <si>
    <t>T-220</t>
  </si>
  <si>
    <t>&lt;0.21</t>
  </si>
  <si>
    <t>T-221</t>
  </si>
  <si>
    <t>T-222</t>
  </si>
  <si>
    <t>T-223</t>
  </si>
  <si>
    <t>T-224</t>
  </si>
  <si>
    <t>T-225</t>
  </si>
  <si>
    <t>T-226</t>
  </si>
  <si>
    <t>T-227</t>
  </si>
  <si>
    <t>T-228</t>
  </si>
  <si>
    <t>T-229</t>
  </si>
  <si>
    <t>T-230</t>
  </si>
  <si>
    <t>1. Soil Testing: Measurement of Lime Buffer Capacity (http://aesl.ces.uga.edu/publications/soilcirc/C874.asp)</t>
  </si>
  <si>
    <t>2. Soil Testing: Soil pH and Salt Concentration (http://aesl.ces.uga.edu/publications/soilcirc/C875.asp)</t>
  </si>
  <si>
    <t>Target pH</t>
  </si>
  <si>
    <t>pH</t>
  </si>
  <si>
    <t>Lime
Tons per acre</t>
  </si>
  <si>
    <t>Lime
lbs per acre</t>
  </si>
  <si>
    <t>Lime
pounds per unit area (square feet)</t>
  </si>
  <si>
    <t>LBC on report</t>
  </si>
  <si>
    <t>LBC equivalency</t>
  </si>
  <si>
    <t>Depth of soil (inches)</t>
  </si>
  <si>
    <t>Instructions:</t>
  </si>
  <si>
    <t>Area you want to apply lime to (square feet)</t>
  </si>
  <si>
    <t>2. If desired, change the target pH</t>
  </si>
  <si>
    <t>4. Enter the clients pH</t>
  </si>
  <si>
    <t>5. Enter the clients LBC</t>
  </si>
  <si>
    <t>Step 1</t>
  </si>
  <si>
    <t>Step 2</t>
  </si>
  <si>
    <t>Step 3</t>
  </si>
  <si>
    <t>1. If desired, change the depth of soil you want to apply lime for (6 inches is default).</t>
  </si>
  <si>
    <t>Step 4 &amp; 5</t>
  </si>
  <si>
    <t xml:space="preserve"> </t>
  </si>
  <si>
    <t>3. Area that requires liming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</si>
</sst>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\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EE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 style="thin">
        <color rgb="FFC0C0C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63">
    <xf numFmtId="0" fontId="0" fillId="0" borderId="0" xfId="0"/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right"/>
    </xf>
    <xf numFmtId="0" fontId="20" fillId="0" borderId="0" xfId="42" applyAlignment="1">
      <alignment horizontal="right"/>
    </xf>
    <xf numFmtId="0" fontId="16" fillId="0" borderId="0" xfId="0" applyFont="1" applyAlignment="1">
      <alignment horizontal="right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 wrapText="1"/>
    </xf>
    <xf numFmtId="0" fontId="22" fillId="0" borderId="0" xfId="0" applyFont="1"/>
    <xf numFmtId="0" fontId="23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18" fillId="0" borderId="16" xfId="0" applyFont="1" applyBorder="1"/>
    <xf numFmtId="49" fontId="18" fillId="0" borderId="17" xfId="0" applyNumberFormat="1" applyFont="1" applyBorder="1"/>
    <xf numFmtId="1" fontId="18" fillId="0" borderId="16" xfId="0" applyNumberFormat="1" applyFont="1" applyBorder="1" applyAlignment="1">
      <alignment horizontal="right"/>
    </xf>
    <xf numFmtId="2" fontId="18" fillId="0" borderId="17" xfId="0" applyNumberFormat="1" applyFont="1" applyBorder="1" applyAlignment="1">
      <alignment horizontal="right"/>
    </xf>
    <xf numFmtId="164" fontId="18" fillId="0" borderId="16" xfId="0" applyNumberFormat="1" applyFont="1" applyBorder="1" applyAlignment="1">
      <alignment horizontal="right"/>
    </xf>
    <xf numFmtId="2" fontId="18" fillId="0" borderId="16" xfId="0" applyNumberFormat="1" applyFont="1" applyBorder="1" applyAlignment="1">
      <alignment horizontal="right"/>
    </xf>
    <xf numFmtId="164" fontId="18" fillId="0" borderId="17" xfId="0" applyNumberFormat="1" applyFont="1" applyBorder="1" applyAlignment="1">
      <alignment horizontal="right"/>
    </xf>
    <xf numFmtId="1" fontId="18" fillId="0" borderId="17" xfId="0" applyNumberFormat="1" applyFont="1" applyBorder="1" applyAlignment="1">
      <alignment horizontal="right"/>
    </xf>
    <xf numFmtId="2" fontId="18" fillId="0" borderId="18" xfId="0" applyNumberFormat="1" applyFont="1" applyBorder="1" applyAlignment="1">
      <alignment horizontal="right"/>
    </xf>
    <xf numFmtId="0" fontId="18" fillId="0" borderId="19" xfId="0" applyFont="1" applyBorder="1"/>
    <xf numFmtId="49" fontId="18" fillId="0" borderId="20" xfId="0" applyNumberFormat="1" applyFont="1" applyBorder="1"/>
    <xf numFmtId="1" fontId="18" fillId="0" borderId="19" xfId="0" applyNumberFormat="1" applyFont="1" applyBorder="1" applyAlignment="1">
      <alignment horizontal="right"/>
    </xf>
    <xf numFmtId="2" fontId="18" fillId="0" borderId="20" xfId="0" applyNumberFormat="1" applyFont="1" applyBorder="1" applyAlignment="1">
      <alignment horizontal="right"/>
    </xf>
    <xf numFmtId="164" fontId="18" fillId="0" borderId="19" xfId="0" applyNumberFormat="1" applyFont="1" applyBorder="1" applyAlignment="1">
      <alignment horizontal="right"/>
    </xf>
    <xf numFmtId="2" fontId="18" fillId="0" borderId="19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1" fontId="18" fillId="0" borderId="20" xfId="0" applyNumberFormat="1" applyFont="1" applyBorder="1" applyAlignment="1">
      <alignment horizontal="right"/>
    </xf>
    <xf numFmtId="2" fontId="18" fillId="0" borderId="21" xfId="0" applyNumberFormat="1" applyFont="1" applyBorder="1" applyAlignment="1">
      <alignment horizontal="right"/>
    </xf>
    <xf numFmtId="1" fontId="18" fillId="0" borderId="18" xfId="0" applyNumberFormat="1" applyFont="1" applyBorder="1" applyAlignment="1">
      <alignment horizontal="right"/>
    </xf>
    <xf numFmtId="1" fontId="18" fillId="0" borderId="21" xfId="0" applyNumberFormat="1" applyFont="1" applyBorder="1" applyAlignment="1">
      <alignment horizontal="right"/>
    </xf>
    <xf numFmtId="165" fontId="0" fillId="34" borderId="23" xfId="0" applyNumberFormat="1" applyFill="1" applyBorder="1"/>
    <xf numFmtId="164" fontId="0" fillId="35" borderId="24" xfId="0" applyNumberFormat="1" applyFill="1" applyBorder="1"/>
    <xf numFmtId="0" fontId="26" fillId="34" borderId="25" xfId="0" applyFont="1" applyFill="1" applyBorder="1"/>
    <xf numFmtId="0" fontId="26" fillId="35" borderId="26" xfId="0" applyFont="1" applyFill="1" applyBorder="1"/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33" borderId="27" xfId="0" applyFont="1" applyFill="1" applyBorder="1" applyAlignment="1">
      <alignment horizontal="center" vertical="center" wrapText="1"/>
    </xf>
    <xf numFmtId="0" fontId="21" fillId="33" borderId="27" xfId="0" applyFont="1" applyFill="1" applyBorder="1" applyAlignment="1">
      <alignment horizontal="center" vertical="center" wrapText="1"/>
    </xf>
    <xf numFmtId="1" fontId="18" fillId="0" borderId="27" xfId="0" applyNumberFormat="1" applyFont="1" applyBorder="1" applyAlignment="1">
      <alignment horizontal="center" vertical="center"/>
    </xf>
    <xf numFmtId="2" fontId="18" fillId="0" borderId="27" xfId="0" applyNumberFormat="1" applyFont="1" applyBorder="1" applyAlignment="1">
      <alignment horizontal="center" vertical="center"/>
    </xf>
    <xf numFmtId="2" fontId="18" fillId="36" borderId="27" xfId="0" applyNumberFormat="1" applyFont="1" applyFill="1" applyBorder="1" applyAlignment="1" applyProtection="1">
      <alignment horizontal="center" vertical="center"/>
      <protection locked="0"/>
    </xf>
    <xf numFmtId="1" fontId="18" fillId="36" borderId="27" xfId="0" applyNumberFormat="1" applyFont="1" applyFill="1" applyBorder="1" applyAlignment="1" applyProtection="1">
      <alignment horizontal="center" vertical="center"/>
      <protection locked="0"/>
    </xf>
    <xf numFmtId="165" fontId="16" fillId="34" borderId="27" xfId="0" applyNumberFormat="1" applyFont="1" applyFill="1" applyBorder="1" applyAlignment="1" applyProtection="1">
      <alignment horizontal="center" vertical="center"/>
      <protection locked="0"/>
    </xf>
    <xf numFmtId="164" fontId="16" fillId="35" borderId="27" xfId="0" applyNumberFormat="1" applyFont="1" applyFill="1" applyBorder="1" applyAlignment="1" applyProtection="1">
      <alignment horizontal="center" vertical="center"/>
      <protection locked="0"/>
    </xf>
    <xf numFmtId="1" fontId="16" fillId="35" borderId="27" xfId="0" applyNumberFormat="1" applyFont="1" applyFill="1" applyBorder="1" applyAlignment="1" applyProtection="1">
      <alignment horizontal="center" vertical="center"/>
      <protection locked="0"/>
    </xf>
    <xf numFmtId="0" fontId="23" fillId="33" borderId="27" xfId="0" applyFont="1" applyFill="1" applyBorder="1" applyAlignment="1" applyProtection="1">
      <alignment horizontal="center" vertical="center" wrapText="1"/>
      <protection hidden="1"/>
    </xf>
    <xf numFmtId="1" fontId="18" fillId="0" borderId="27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" fontId="21" fillId="37" borderId="27" xfId="0" applyNumberFormat="1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0" fillId="0" borderId="0" xfId="42" applyAlignment="1"/>
    <xf numFmtId="0" fontId="26" fillId="34" borderId="27" xfId="0" applyFont="1" applyFill="1" applyBorder="1" applyAlignment="1">
      <alignment horizontal="center" vertical="center"/>
    </xf>
    <xf numFmtId="0" fontId="0" fillId="34" borderId="27" xfId="0" applyFill="1" applyBorder="1"/>
    <xf numFmtId="0" fontId="21" fillId="34" borderId="27" xfId="0" applyFont="1" applyFill="1" applyBorder="1" applyAlignment="1">
      <alignment horizontal="center" vertical="center" wrapText="1"/>
    </xf>
    <xf numFmtId="0" fontId="16" fillId="34" borderId="27" xfId="0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63500</xdr:rowOff>
    </xdr:from>
    <xdr:to>
      <xdr:col>12</xdr:col>
      <xdr:colOff>301625</xdr:colOff>
      <xdr:row>3</xdr:row>
      <xdr:rowOff>3175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404F33-E404-4B07-8670-E50DE1EEB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63500"/>
          <a:ext cx="1511300" cy="520700"/>
        </a:xfrm>
        <a:prstGeom prst="rect">
          <a:avLst/>
        </a:prstGeom>
      </xdr:spPr>
    </xdr:pic>
    <xdr:clientData/>
  </xdr:twoCellAnchor>
  <xdr:oneCellAnchor>
    <xdr:from>
      <xdr:col>7</xdr:col>
      <xdr:colOff>130175</xdr:colOff>
      <xdr:row>3</xdr:row>
      <xdr:rowOff>53975</xdr:rowOff>
    </xdr:from>
    <xdr:ext cx="2540000" cy="49936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DADB776-A495-4621-A4B4-F1C34EDB4016}"/>
            </a:ext>
          </a:extLst>
        </xdr:cNvPr>
        <xdr:cNvSpPr txBox="1"/>
      </xdr:nvSpPr>
      <xdr:spPr>
        <a:xfrm>
          <a:off x="2844800" y="635000"/>
          <a:ext cx="2540000" cy="49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pPr algn="ctr"/>
          <a:r>
            <a:rPr lang="en-US" sz="1300" b="1">
              <a:latin typeface="Calibri" panose="020F0502020204030204" pitchFamily="34" charset="0"/>
            </a:rPr>
            <a:t>Ag &amp; Environmental Services Labs</a:t>
          </a:r>
        </a:p>
        <a:p>
          <a:pPr algn="ctr"/>
          <a:r>
            <a:rPr lang="en-US" sz="1300" b="1">
              <a:latin typeface="Calibri" panose="020F0502020204030204" pitchFamily="34" charset="0"/>
            </a:rPr>
            <a:t>Soil, Plant, and Water Laboratory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14</xdr:row>
      <xdr:rowOff>152400</xdr:rowOff>
    </xdr:from>
    <xdr:to>
      <xdr:col>6</xdr:col>
      <xdr:colOff>352426</xdr:colOff>
      <xdr:row>22</xdr:row>
      <xdr:rowOff>171450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4D5009E6-9E38-E544-A27E-7E2D00675C44}"/>
            </a:ext>
          </a:extLst>
        </xdr:cNvPr>
        <xdr:cNvGrpSpPr/>
      </xdr:nvGrpSpPr>
      <xdr:grpSpPr>
        <a:xfrm>
          <a:off x="1371600" y="4781550"/>
          <a:ext cx="3686176" cy="1543050"/>
          <a:chOff x="2143125" y="4772025"/>
          <a:chExt cx="3686176" cy="154305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21B229B-5E8B-EC06-F359-C0C72BE3AFD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4125"/>
          <a:stretch/>
        </xdr:blipFill>
        <xdr:spPr bwMode="auto">
          <a:xfrm>
            <a:off x="3143251" y="4772025"/>
            <a:ext cx="2686050" cy="1543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1953B7CE-FF81-809C-9E22-F9EBCFD5EE1D}"/>
              </a:ext>
            </a:extLst>
          </xdr:cNvPr>
          <xdr:cNvCxnSpPr/>
        </xdr:nvCxnSpPr>
        <xdr:spPr>
          <a:xfrm>
            <a:off x="2200275" y="5114925"/>
            <a:ext cx="2057400" cy="84772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3B83C04D-9D7B-4EB2-AB7A-B30C9AEAB47C}"/>
              </a:ext>
            </a:extLst>
          </xdr:cNvPr>
          <xdr:cNvCxnSpPr/>
        </xdr:nvCxnSpPr>
        <xdr:spPr>
          <a:xfrm>
            <a:off x="2143125" y="4953000"/>
            <a:ext cx="1304925" cy="9906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esl.ces.uga.edu/publications/soilcirc/C874.asp" TargetMode="External"/><Relationship Id="rId2" Type="http://schemas.openxmlformats.org/officeDocument/2006/relationships/hyperlink" Target="http://aesl.ces.uga.edu/" TargetMode="External"/><Relationship Id="rId1" Type="http://schemas.openxmlformats.org/officeDocument/2006/relationships/hyperlink" Target="mailto:soiltest@uga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aesl.ces.uga.edu/publications/soilcirc/C875.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3"/>
  <sheetViews>
    <sheetView showGridLines="0" workbookViewId="0"/>
  </sheetViews>
  <sheetFormatPr defaultRowHeight="15" x14ac:dyDescent="0.25"/>
  <cols>
    <col min="1" max="1" width="6" style="1" bestFit="1" customWidth="1"/>
    <col min="2" max="2" width="5.7109375" style="1" bestFit="1" customWidth="1"/>
    <col min="3" max="3" width="6.5703125" style="1" bestFit="1" customWidth="1"/>
    <col min="4" max="4" width="5.140625" style="1" bestFit="1" customWidth="1"/>
    <col min="5" max="5" width="5.7109375" style="1" bestFit="1" customWidth="1"/>
    <col min="6" max="6" width="6" style="1" bestFit="1" customWidth="1"/>
    <col min="7" max="7" width="5.5703125" style="1" bestFit="1" customWidth="1"/>
    <col min="8" max="8" width="5" style="1" bestFit="1" customWidth="1"/>
    <col min="9" max="11" width="5.7109375" style="1" bestFit="1" customWidth="1"/>
    <col min="12" max="13" width="5.5703125" style="1" bestFit="1" customWidth="1"/>
    <col min="14" max="14" width="5" style="1" bestFit="1" customWidth="1"/>
    <col min="15" max="15" width="5.5703125" style="1" bestFit="1" customWidth="1"/>
    <col min="16" max="16" width="5.7109375" style="1" bestFit="1" customWidth="1"/>
    <col min="17" max="17" width="5.5703125" style="1" bestFit="1" customWidth="1"/>
    <col min="18" max="18" width="4.5703125" style="1" bestFit="1" customWidth="1"/>
    <col min="19" max="19" width="5.5703125" style="1" bestFit="1" customWidth="1"/>
    <col min="20" max="20" width="5.7109375" style="1" bestFit="1" customWidth="1"/>
    <col min="21" max="21" width="5.5703125" style="1" bestFit="1" customWidth="1"/>
    <col min="22" max="22" width="6.85546875" bestFit="1" customWidth="1"/>
    <col min="23" max="23" width="6" bestFit="1" customWidth="1"/>
  </cols>
  <sheetData>
    <row r="1" spans="1:23" s="1" customFormat="1" ht="15.75" x14ac:dyDescent="0.25">
      <c r="A1" s="2" t="s">
        <v>0</v>
      </c>
      <c r="W1" s="3" t="s">
        <v>1</v>
      </c>
    </row>
    <row r="2" spans="1:23" s="1" customFormat="1" x14ac:dyDescent="0.25">
      <c r="A2" t="s">
        <v>2</v>
      </c>
      <c r="W2" s="3" t="s">
        <v>3</v>
      </c>
    </row>
    <row r="3" spans="1:23" s="1" customFormat="1" x14ac:dyDescent="0.25">
      <c r="A3" t="s">
        <v>4</v>
      </c>
      <c r="W3" s="3" t="s">
        <v>5</v>
      </c>
    </row>
    <row r="4" spans="1:23" s="1" customFormat="1" x14ac:dyDescent="0.25">
      <c r="A4"/>
      <c r="W4" s="4" t="s">
        <v>6</v>
      </c>
    </row>
    <row r="5" spans="1:23" s="1" customFormat="1" x14ac:dyDescent="0.25">
      <c r="W5" s="4" t="s">
        <v>7</v>
      </c>
    </row>
    <row r="6" spans="1:23" s="1" customFormat="1" ht="15.75" x14ac:dyDescent="0.25">
      <c r="A6" s="2" t="s">
        <v>8</v>
      </c>
      <c r="W6" s="5" t="s">
        <v>9</v>
      </c>
    </row>
    <row r="7" spans="1:23" s="1" customFormat="1" ht="15.75" x14ac:dyDescent="0.25">
      <c r="A7" s="2"/>
      <c r="W7" s="5"/>
    </row>
    <row r="8" spans="1:23" s="1" customFormat="1" x14ac:dyDescent="0.25">
      <c r="V8" s="34" t="s">
        <v>10</v>
      </c>
      <c r="W8" s="32">
        <v>8</v>
      </c>
    </row>
    <row r="9" spans="1:23" s="1" customFormat="1" ht="25.5" x14ac:dyDescent="0.25">
      <c r="A9" s="53"/>
      <c r="B9" s="53"/>
      <c r="C9" s="53"/>
      <c r="D9" s="53"/>
      <c r="E9" s="54"/>
      <c r="F9" s="6" t="s">
        <v>11</v>
      </c>
      <c r="G9" s="7" t="s">
        <v>12</v>
      </c>
      <c r="H9" s="55" t="s">
        <v>13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7"/>
      <c r="V9" s="35" t="s">
        <v>14</v>
      </c>
      <c r="W9" s="33">
        <v>8</v>
      </c>
    </row>
    <row r="10" spans="1:23" s="8" customFormat="1" ht="54" customHeight="1" x14ac:dyDescent="0.2">
      <c r="A10" s="9" t="s">
        <v>15</v>
      </c>
      <c r="B10" s="10" t="s">
        <v>16</v>
      </c>
      <c r="C10" s="9" t="s">
        <v>17</v>
      </c>
      <c r="D10" s="10" t="s">
        <v>18</v>
      </c>
      <c r="E10" s="10" t="s">
        <v>19</v>
      </c>
      <c r="F10" s="9" t="s">
        <v>20</v>
      </c>
      <c r="G10" s="9" t="s">
        <v>21</v>
      </c>
      <c r="H10" s="9" t="s">
        <v>22</v>
      </c>
      <c r="I10" s="10" t="s">
        <v>23</v>
      </c>
      <c r="J10" s="10" t="s">
        <v>24</v>
      </c>
      <c r="K10" s="10" t="s">
        <v>25</v>
      </c>
      <c r="L10" s="10" t="s">
        <v>26</v>
      </c>
      <c r="M10" s="10" t="s">
        <v>27</v>
      </c>
      <c r="N10" s="10" t="s">
        <v>28</v>
      </c>
      <c r="O10" s="10" t="s">
        <v>29</v>
      </c>
      <c r="P10" s="10" t="s">
        <v>30</v>
      </c>
      <c r="Q10" s="10" t="s">
        <v>31</v>
      </c>
      <c r="R10" s="10" t="s">
        <v>32</v>
      </c>
      <c r="S10" s="10" t="s">
        <v>33</v>
      </c>
      <c r="T10" s="10" t="s">
        <v>34</v>
      </c>
      <c r="U10" s="11" t="s">
        <v>35</v>
      </c>
      <c r="V10" s="11" t="s">
        <v>36</v>
      </c>
      <c r="W10" s="11" t="s">
        <v>37</v>
      </c>
    </row>
    <row r="11" spans="1:23" s="1" customFormat="1" ht="12.75" x14ac:dyDescent="0.2">
      <c r="A11" s="12">
        <v>32060</v>
      </c>
      <c r="B11" s="13" t="s">
        <v>38</v>
      </c>
      <c r="C11" s="14">
        <v>439</v>
      </c>
      <c r="D11" s="15">
        <v>6.99</v>
      </c>
      <c r="E11" s="15">
        <v>7.59</v>
      </c>
      <c r="F11" s="16">
        <v>100</v>
      </c>
      <c r="G11" s="17">
        <v>18.094388135999999</v>
      </c>
      <c r="H11" s="14">
        <v>2398.5432999999998</v>
      </c>
      <c r="I11" s="15" t="s">
        <v>39</v>
      </c>
      <c r="J11" s="15" t="s">
        <v>39</v>
      </c>
      <c r="K11" s="15">
        <v>0.32150000000000001</v>
      </c>
      <c r="L11" s="18">
        <v>15.157500000000001</v>
      </c>
      <c r="M11" s="18">
        <v>56.167999999999999</v>
      </c>
      <c r="N11" s="19">
        <v>706.25329999999997</v>
      </c>
      <c r="O11" s="18">
        <v>35.761200000000002</v>
      </c>
      <c r="P11" s="15" t="s">
        <v>39</v>
      </c>
      <c r="Q11" s="15">
        <v>16.607600000000001</v>
      </c>
      <c r="R11" s="15">
        <v>0.30840000000000001</v>
      </c>
      <c r="S11" s="15">
        <v>3.0381</v>
      </c>
      <c r="T11" s="15">
        <v>7.8700000000000006E-2</v>
      </c>
      <c r="U11" s="20">
        <v>1.3386</v>
      </c>
      <c r="V11" s="30">
        <f t="shared" ref="V11:V74" si="0">IF(C11&lt;250,(3.6709*C11)-188.25,C11*2.9)</f>
        <v>1273.0999999999999</v>
      </c>
      <c r="W11" s="30">
        <f t="shared" ref="W11:W74" si="1">MAX(0,(V11*(Target-E11)*2*1.5*(Depth/6)))</f>
        <v>2087.8840000000005</v>
      </c>
    </row>
    <row r="12" spans="1:23" s="1" customFormat="1" ht="12.75" x14ac:dyDescent="0.2">
      <c r="A12" s="12">
        <v>32061</v>
      </c>
      <c r="B12" s="13" t="s">
        <v>40</v>
      </c>
      <c r="C12" s="14">
        <v>379</v>
      </c>
      <c r="D12" s="15">
        <v>6.87</v>
      </c>
      <c r="E12" s="15">
        <v>7.47</v>
      </c>
      <c r="F12" s="16">
        <v>100</v>
      </c>
      <c r="G12" s="17">
        <v>15.483781523399999</v>
      </c>
      <c r="H12" s="14">
        <v>1835.7524000000001</v>
      </c>
      <c r="I12" s="15" t="s">
        <v>39</v>
      </c>
      <c r="J12" s="15" t="s">
        <v>39</v>
      </c>
      <c r="K12" s="15">
        <v>0.39100000000000001</v>
      </c>
      <c r="L12" s="18">
        <v>23.6434</v>
      </c>
      <c r="M12" s="18">
        <v>43.281999999999996</v>
      </c>
      <c r="N12" s="19">
        <v>733.9751</v>
      </c>
      <c r="O12" s="18">
        <v>34.075800000000001</v>
      </c>
      <c r="P12" s="15" t="s">
        <v>39</v>
      </c>
      <c r="Q12" s="15">
        <v>17.843599999999999</v>
      </c>
      <c r="R12" s="15">
        <v>0.4088</v>
      </c>
      <c r="S12" s="15">
        <v>8.6433999999999997</v>
      </c>
      <c r="T12" s="15">
        <v>5.9200000000000003E-2</v>
      </c>
      <c r="U12" s="20">
        <v>1.4633</v>
      </c>
      <c r="V12" s="30">
        <f t="shared" si="0"/>
        <v>1099.0999999999999</v>
      </c>
      <c r="W12" s="30">
        <f t="shared" si="1"/>
        <v>2330.092000000001</v>
      </c>
    </row>
    <row r="13" spans="1:23" s="1" customFormat="1" ht="12.75" x14ac:dyDescent="0.2">
      <c r="A13" s="12">
        <v>32062</v>
      </c>
      <c r="B13" s="13" t="s">
        <v>41</v>
      </c>
      <c r="C13" s="14">
        <v>421</v>
      </c>
      <c r="D13" s="15">
        <v>7.05</v>
      </c>
      <c r="E13" s="15">
        <v>7.65</v>
      </c>
      <c r="F13" s="16">
        <v>100</v>
      </c>
      <c r="G13" s="17">
        <v>15.5455036656</v>
      </c>
      <c r="H13" s="14">
        <v>1664.9263000000001</v>
      </c>
      <c r="I13" s="15" t="s">
        <v>39</v>
      </c>
      <c r="J13" s="15" t="s">
        <v>39</v>
      </c>
      <c r="K13" s="15">
        <v>0.33450000000000002</v>
      </c>
      <c r="L13" s="18">
        <v>24.665500000000002</v>
      </c>
      <c r="M13" s="18">
        <v>40.793700000000001</v>
      </c>
      <c r="N13" s="19">
        <v>843.50909999999999</v>
      </c>
      <c r="O13" s="18">
        <v>31.967099999999999</v>
      </c>
      <c r="P13" s="15" t="s">
        <v>39</v>
      </c>
      <c r="Q13" s="15">
        <v>20.016999999999999</v>
      </c>
      <c r="R13" s="15">
        <v>0.45350000000000001</v>
      </c>
      <c r="S13" s="15">
        <v>5.9297000000000004</v>
      </c>
      <c r="T13" s="15" t="s">
        <v>42</v>
      </c>
      <c r="U13" s="20">
        <v>1.4908999999999999</v>
      </c>
      <c r="V13" s="30">
        <f t="shared" si="0"/>
        <v>1220.8999999999999</v>
      </c>
      <c r="W13" s="30">
        <f t="shared" si="1"/>
        <v>1709.2599999999979</v>
      </c>
    </row>
    <row r="14" spans="1:23" s="1" customFormat="1" ht="12.75" x14ac:dyDescent="0.2">
      <c r="A14" s="12">
        <v>32063</v>
      </c>
      <c r="B14" s="13" t="s">
        <v>43</v>
      </c>
      <c r="C14" s="14">
        <v>375</v>
      </c>
      <c r="D14" s="15">
        <v>7.09</v>
      </c>
      <c r="E14" s="15">
        <v>7.69</v>
      </c>
      <c r="F14" s="16">
        <v>100</v>
      </c>
      <c r="G14" s="17">
        <v>13.6090376299</v>
      </c>
      <c r="H14" s="14">
        <v>1741.4114</v>
      </c>
      <c r="I14" s="15" t="s">
        <v>44</v>
      </c>
      <c r="J14" s="15" t="s">
        <v>44</v>
      </c>
      <c r="K14" s="15">
        <v>0.3009</v>
      </c>
      <c r="L14" s="18">
        <v>13.9114</v>
      </c>
      <c r="M14" s="18">
        <v>31.668500000000002</v>
      </c>
      <c r="N14" s="19">
        <v>570.60180000000003</v>
      </c>
      <c r="O14" s="18">
        <v>29.699100000000001</v>
      </c>
      <c r="P14" s="15" t="s">
        <v>44</v>
      </c>
      <c r="Q14" s="15">
        <v>15.1258</v>
      </c>
      <c r="R14" s="15">
        <v>0.43759999999999999</v>
      </c>
      <c r="S14" s="15">
        <v>2.7079</v>
      </c>
      <c r="T14" s="15">
        <v>1.6400000000000001E-2</v>
      </c>
      <c r="U14" s="20">
        <v>0.96830000000000005</v>
      </c>
      <c r="V14" s="30">
        <f t="shared" si="0"/>
        <v>1087.5</v>
      </c>
      <c r="W14" s="30">
        <f t="shared" si="1"/>
        <v>1348.4999999999984</v>
      </c>
    </row>
    <row r="15" spans="1:23" s="1" customFormat="1" ht="12.75" x14ac:dyDescent="0.2">
      <c r="A15" s="12">
        <v>32064</v>
      </c>
      <c r="B15" s="13" t="s">
        <v>45</v>
      </c>
      <c r="C15" s="14">
        <v>407</v>
      </c>
      <c r="D15" s="15">
        <v>7.2</v>
      </c>
      <c r="E15" s="15">
        <v>7.8</v>
      </c>
      <c r="F15" s="16">
        <v>100</v>
      </c>
      <c r="G15" s="17">
        <v>14.371812567999999</v>
      </c>
      <c r="H15" s="14">
        <v>1846.7716</v>
      </c>
      <c r="I15" s="15" t="s">
        <v>39</v>
      </c>
      <c r="J15" s="15" t="s">
        <v>39</v>
      </c>
      <c r="K15" s="15">
        <v>0.35549999999999998</v>
      </c>
      <c r="L15" s="18">
        <v>16.701599999999999</v>
      </c>
      <c r="M15" s="18">
        <v>28.432400000000001</v>
      </c>
      <c r="N15" s="19">
        <v>597.17370000000005</v>
      </c>
      <c r="O15" s="18">
        <v>29.254100000000001</v>
      </c>
      <c r="P15" s="15" t="s">
        <v>39</v>
      </c>
      <c r="Q15" s="15">
        <v>20.378799999999998</v>
      </c>
      <c r="R15" s="15">
        <v>0.49530000000000002</v>
      </c>
      <c r="S15" s="15">
        <v>3.4499</v>
      </c>
      <c r="T15" s="15">
        <v>7.5800000000000006E-2</v>
      </c>
      <c r="U15" s="20">
        <v>1.1247</v>
      </c>
      <c r="V15" s="30">
        <f t="shared" si="0"/>
        <v>1180.3</v>
      </c>
      <c r="W15" s="30">
        <f t="shared" si="1"/>
        <v>944.2400000000008</v>
      </c>
    </row>
    <row r="16" spans="1:23" s="1" customFormat="1" ht="12.75" x14ac:dyDescent="0.2">
      <c r="A16" s="12">
        <v>32065</v>
      </c>
      <c r="B16" s="13" t="s">
        <v>46</v>
      </c>
      <c r="C16" s="14">
        <v>434</v>
      </c>
      <c r="D16" s="15">
        <v>7.28</v>
      </c>
      <c r="E16" s="15">
        <v>7.88</v>
      </c>
      <c r="F16" s="16">
        <v>100</v>
      </c>
      <c r="G16" s="17">
        <v>17.806155479400001</v>
      </c>
      <c r="H16" s="14">
        <v>2208.9155000000001</v>
      </c>
      <c r="I16" s="15" t="s">
        <v>39</v>
      </c>
      <c r="J16" s="15" t="s">
        <v>39</v>
      </c>
      <c r="K16" s="15">
        <v>0.28539999999999999</v>
      </c>
      <c r="L16" s="18">
        <v>16.752300000000002</v>
      </c>
      <c r="M16" s="18">
        <v>31.130099999999999</v>
      </c>
      <c r="N16" s="19">
        <v>789.85730000000001</v>
      </c>
      <c r="O16" s="18">
        <v>32.871000000000002</v>
      </c>
      <c r="P16" s="15" t="s">
        <v>39</v>
      </c>
      <c r="Q16" s="15">
        <v>22.911000000000001</v>
      </c>
      <c r="R16" s="15">
        <v>0.63360000000000005</v>
      </c>
      <c r="S16" s="15">
        <v>4.6119000000000003</v>
      </c>
      <c r="T16" s="15">
        <v>0.1084</v>
      </c>
      <c r="U16" s="20">
        <v>1.1644000000000001</v>
      </c>
      <c r="V16" s="30">
        <f t="shared" si="0"/>
        <v>1258.5999999999999</v>
      </c>
      <c r="W16" s="30">
        <f t="shared" si="1"/>
        <v>604.12800000000038</v>
      </c>
    </row>
    <row r="17" spans="1:23" s="1" customFormat="1" ht="12.75" x14ac:dyDescent="0.2">
      <c r="A17" s="12">
        <v>32066</v>
      </c>
      <c r="B17" s="13" t="s">
        <v>47</v>
      </c>
      <c r="C17" s="14">
        <v>441</v>
      </c>
      <c r="D17" s="15">
        <v>7.4</v>
      </c>
      <c r="E17" s="15">
        <v>8</v>
      </c>
      <c r="F17" s="16">
        <v>100</v>
      </c>
      <c r="G17" s="17">
        <v>20.566892922000001</v>
      </c>
      <c r="H17" s="14">
        <v>3101.4106000000002</v>
      </c>
      <c r="I17" s="15" t="s">
        <v>39</v>
      </c>
      <c r="J17" s="15" t="s">
        <v>39</v>
      </c>
      <c r="K17" s="15">
        <v>0.25230000000000002</v>
      </c>
      <c r="L17" s="18">
        <v>15.630699999999999</v>
      </c>
      <c r="M17" s="18">
        <v>48.3429</v>
      </c>
      <c r="N17" s="19">
        <v>583.54359999999997</v>
      </c>
      <c r="O17" s="18">
        <v>29.392199999999999</v>
      </c>
      <c r="P17" s="15" t="s">
        <v>39</v>
      </c>
      <c r="Q17" s="15">
        <v>16.794699999999999</v>
      </c>
      <c r="R17" s="15">
        <v>0.35549999999999998</v>
      </c>
      <c r="S17" s="15">
        <v>5.1891999999999996</v>
      </c>
      <c r="T17" s="15">
        <v>5.16E-2</v>
      </c>
      <c r="U17" s="20">
        <v>1.1639999999999999</v>
      </c>
      <c r="V17" s="30">
        <f t="shared" si="0"/>
        <v>1278.8999999999999</v>
      </c>
      <c r="W17" s="30">
        <f t="shared" si="1"/>
        <v>0</v>
      </c>
    </row>
    <row r="18" spans="1:23" s="1" customFormat="1" ht="12.75" x14ac:dyDescent="0.2">
      <c r="A18" s="12">
        <v>32067</v>
      </c>
      <c r="B18" s="13" t="s">
        <v>48</v>
      </c>
      <c r="C18" s="14">
        <v>511</v>
      </c>
      <c r="D18" s="15">
        <v>7.3</v>
      </c>
      <c r="E18" s="15">
        <v>7.9</v>
      </c>
      <c r="F18" s="16">
        <v>100</v>
      </c>
      <c r="G18" s="17">
        <v>15.1188638946</v>
      </c>
      <c r="H18" s="14">
        <v>1962.5755999999999</v>
      </c>
      <c r="I18" s="15" t="s">
        <v>39</v>
      </c>
      <c r="J18" s="15" t="s">
        <v>39</v>
      </c>
      <c r="K18" s="15">
        <v>0.36049999999999999</v>
      </c>
      <c r="L18" s="18">
        <v>18.064</v>
      </c>
      <c r="M18" s="18">
        <v>36.546500000000002</v>
      </c>
      <c r="N18" s="19">
        <v>615.37210000000005</v>
      </c>
      <c r="O18" s="18">
        <v>24.5291</v>
      </c>
      <c r="P18" s="15" t="s">
        <v>39</v>
      </c>
      <c r="Q18" s="15">
        <v>19.360499999999998</v>
      </c>
      <c r="R18" s="15">
        <v>0.27329999999999999</v>
      </c>
      <c r="S18" s="15">
        <v>2.3488000000000002</v>
      </c>
      <c r="T18" s="15">
        <v>1.7399999999999999E-2</v>
      </c>
      <c r="U18" s="20">
        <v>0.73260000000000003</v>
      </c>
      <c r="V18" s="30">
        <f t="shared" si="0"/>
        <v>1481.8999999999999</v>
      </c>
      <c r="W18" s="30">
        <f t="shared" si="1"/>
        <v>592.75999999999772</v>
      </c>
    </row>
    <row r="19" spans="1:23" s="1" customFormat="1" ht="12.75" x14ac:dyDescent="0.2">
      <c r="A19" s="12">
        <v>32068</v>
      </c>
      <c r="B19" s="13" t="s">
        <v>49</v>
      </c>
      <c r="C19" s="14">
        <v>507</v>
      </c>
      <c r="D19" s="15">
        <v>7.26</v>
      </c>
      <c r="E19" s="15">
        <v>7.86</v>
      </c>
      <c r="F19" s="16">
        <v>100</v>
      </c>
      <c r="G19" s="17">
        <v>15.2220129565</v>
      </c>
      <c r="H19" s="14">
        <v>1918.3957</v>
      </c>
      <c r="I19" s="15" t="s">
        <v>39</v>
      </c>
      <c r="J19" s="15" t="s">
        <v>39</v>
      </c>
      <c r="K19" s="15">
        <v>0.38550000000000001</v>
      </c>
      <c r="L19" s="18">
        <v>17.6587</v>
      </c>
      <c r="M19" s="18">
        <v>50.714300000000001</v>
      </c>
      <c r="N19" s="19">
        <v>648.10090000000002</v>
      </c>
      <c r="O19" s="18">
        <v>18.117899999999999</v>
      </c>
      <c r="P19" s="15" t="s">
        <v>39</v>
      </c>
      <c r="Q19" s="15">
        <v>22.806100000000001</v>
      </c>
      <c r="R19" s="15">
        <v>0.24379999999999999</v>
      </c>
      <c r="S19" s="15">
        <v>1.8310999999999999</v>
      </c>
      <c r="T19" s="15">
        <v>4.5400000000000003E-2</v>
      </c>
      <c r="U19" s="20">
        <v>0.87870000000000004</v>
      </c>
      <c r="V19" s="30">
        <f t="shared" si="0"/>
        <v>1470.3</v>
      </c>
      <c r="W19" s="30">
        <f t="shared" si="1"/>
        <v>823.36799999999812</v>
      </c>
    </row>
    <row r="20" spans="1:23" s="1" customFormat="1" ht="12.75" x14ac:dyDescent="0.2">
      <c r="A20" s="12">
        <v>32069</v>
      </c>
      <c r="B20" s="13" t="s">
        <v>50</v>
      </c>
      <c r="C20" s="14">
        <v>337</v>
      </c>
      <c r="D20" s="15">
        <v>7.26</v>
      </c>
      <c r="E20" s="15">
        <v>7.86</v>
      </c>
      <c r="F20" s="16">
        <v>100</v>
      </c>
      <c r="G20" s="17">
        <v>14.0241804091</v>
      </c>
      <c r="H20" s="14">
        <v>2202.0947000000001</v>
      </c>
      <c r="I20" s="15" t="s">
        <v>44</v>
      </c>
      <c r="J20" s="15" t="s">
        <v>44</v>
      </c>
      <c r="K20" s="15">
        <v>0.29470000000000002</v>
      </c>
      <c r="L20" s="18">
        <v>11.8316</v>
      </c>
      <c r="M20" s="18">
        <v>37.773699999999998</v>
      </c>
      <c r="N20" s="19">
        <v>343.6789</v>
      </c>
      <c r="O20" s="18">
        <v>25.421099999999999</v>
      </c>
      <c r="P20" s="15" t="s">
        <v>44</v>
      </c>
      <c r="Q20" s="15">
        <v>12.1579</v>
      </c>
      <c r="R20" s="15">
        <v>0.25790000000000002</v>
      </c>
      <c r="S20" s="15">
        <v>4.2842000000000002</v>
      </c>
      <c r="T20" s="15">
        <v>1.2632000000000001</v>
      </c>
      <c r="U20" s="20">
        <v>4.2210999999999999</v>
      </c>
      <c r="V20" s="30">
        <f t="shared" si="0"/>
        <v>977.3</v>
      </c>
      <c r="W20" s="30">
        <f t="shared" si="1"/>
        <v>547.28799999999876</v>
      </c>
    </row>
    <row r="21" spans="1:23" s="1" customFormat="1" ht="12.75" x14ac:dyDescent="0.2">
      <c r="A21" s="12">
        <v>32070</v>
      </c>
      <c r="B21" s="13" t="s">
        <v>51</v>
      </c>
      <c r="C21" s="14">
        <v>292</v>
      </c>
      <c r="D21" s="15">
        <v>7.16</v>
      </c>
      <c r="E21" s="15">
        <v>7.76</v>
      </c>
      <c r="F21" s="16">
        <v>100</v>
      </c>
      <c r="G21" s="17">
        <v>10.7358928796</v>
      </c>
      <c r="H21" s="14">
        <v>1632.0128</v>
      </c>
      <c r="I21" s="15" t="s">
        <v>44</v>
      </c>
      <c r="J21" s="15">
        <v>4.82E-2</v>
      </c>
      <c r="K21" s="15">
        <v>0.36399999999999999</v>
      </c>
      <c r="L21" s="18">
        <v>15.535299999999999</v>
      </c>
      <c r="M21" s="18">
        <v>32.141300000000001</v>
      </c>
      <c r="N21" s="19">
        <v>293.76339999999999</v>
      </c>
      <c r="O21" s="18">
        <v>26.3169</v>
      </c>
      <c r="P21" s="15" t="s">
        <v>44</v>
      </c>
      <c r="Q21" s="15">
        <v>10.439</v>
      </c>
      <c r="R21" s="15">
        <v>0.29980000000000001</v>
      </c>
      <c r="S21" s="15">
        <v>4.2611999999999997</v>
      </c>
      <c r="T21" s="15">
        <v>1.242</v>
      </c>
      <c r="U21" s="20">
        <v>3.6938</v>
      </c>
      <c r="V21" s="30">
        <f t="shared" si="0"/>
        <v>846.8</v>
      </c>
      <c r="W21" s="30">
        <f t="shared" si="1"/>
        <v>812.92800000000057</v>
      </c>
    </row>
    <row r="22" spans="1:23" s="1" customFormat="1" ht="12.75" x14ac:dyDescent="0.2">
      <c r="A22" s="12">
        <v>32071</v>
      </c>
      <c r="B22" s="13" t="s">
        <v>52</v>
      </c>
      <c r="C22" s="14">
        <v>304</v>
      </c>
      <c r="D22" s="15">
        <v>7.25</v>
      </c>
      <c r="E22" s="15">
        <v>7.85</v>
      </c>
      <c r="F22" s="16">
        <v>100</v>
      </c>
      <c r="G22" s="17">
        <v>9.1424514938999994</v>
      </c>
      <c r="H22" s="14">
        <v>1349.4565</v>
      </c>
      <c r="I22" s="15" t="s">
        <v>44</v>
      </c>
      <c r="J22" s="15">
        <v>4.8899999999999999E-2</v>
      </c>
      <c r="K22" s="15">
        <v>0.3533</v>
      </c>
      <c r="L22" s="18">
        <v>17.4511</v>
      </c>
      <c r="M22" s="18">
        <v>36.630400000000002</v>
      </c>
      <c r="N22" s="19">
        <v>271.26089999999999</v>
      </c>
      <c r="O22" s="18">
        <v>38.146700000000003</v>
      </c>
      <c r="P22" s="15" t="s">
        <v>44</v>
      </c>
      <c r="Q22" s="15">
        <v>9.3696000000000002</v>
      </c>
      <c r="R22" s="15">
        <v>0.28260000000000002</v>
      </c>
      <c r="S22" s="15">
        <v>4.8967000000000001</v>
      </c>
      <c r="T22" s="15">
        <v>1.3532999999999999</v>
      </c>
      <c r="U22" s="20">
        <v>3.9022000000000001</v>
      </c>
      <c r="V22" s="30">
        <f t="shared" si="0"/>
        <v>881.6</v>
      </c>
      <c r="W22" s="30">
        <f t="shared" si="1"/>
        <v>528.96000000000117</v>
      </c>
    </row>
    <row r="23" spans="1:23" s="1" customFormat="1" ht="12.75" x14ac:dyDescent="0.2">
      <c r="A23" s="12">
        <v>32072</v>
      </c>
      <c r="B23" s="13" t="s">
        <v>53</v>
      </c>
      <c r="C23" s="14">
        <v>325</v>
      </c>
      <c r="D23" s="15">
        <v>7.21</v>
      </c>
      <c r="E23" s="15">
        <v>7.81</v>
      </c>
      <c r="F23" s="16">
        <v>100</v>
      </c>
      <c r="G23" s="17">
        <v>12.366006264799999</v>
      </c>
      <c r="H23" s="14">
        <v>1872.7911999999999</v>
      </c>
      <c r="I23" s="15">
        <v>4.3999999999999997E-2</v>
      </c>
      <c r="J23" s="15" t="s">
        <v>44</v>
      </c>
      <c r="K23" s="15">
        <v>0.4451</v>
      </c>
      <c r="L23" s="18">
        <v>16.7637</v>
      </c>
      <c r="M23" s="18">
        <v>38.642899999999997</v>
      </c>
      <c r="N23" s="19">
        <v>342.45049999999998</v>
      </c>
      <c r="O23" s="18">
        <v>31.675799999999999</v>
      </c>
      <c r="P23" s="15" t="s">
        <v>44</v>
      </c>
      <c r="Q23" s="15">
        <v>11.3187</v>
      </c>
      <c r="R23" s="15">
        <v>0.30220000000000002</v>
      </c>
      <c r="S23" s="15">
        <v>4.6154000000000002</v>
      </c>
      <c r="T23" s="15">
        <v>0.68679999999999997</v>
      </c>
      <c r="U23" s="20">
        <v>4.3132000000000001</v>
      </c>
      <c r="V23" s="30">
        <f t="shared" si="0"/>
        <v>942.5</v>
      </c>
      <c r="W23" s="30">
        <f t="shared" si="1"/>
        <v>716.30000000000132</v>
      </c>
    </row>
    <row r="24" spans="1:23" s="1" customFormat="1" ht="12.75" x14ac:dyDescent="0.2">
      <c r="A24" s="12">
        <v>32073</v>
      </c>
      <c r="B24" s="13" t="s">
        <v>54</v>
      </c>
      <c r="C24" s="14">
        <v>316</v>
      </c>
      <c r="D24" s="15">
        <v>7.27</v>
      </c>
      <c r="E24" s="15">
        <v>7.87</v>
      </c>
      <c r="F24" s="16">
        <v>100</v>
      </c>
      <c r="G24" s="17">
        <v>12.2211526817</v>
      </c>
      <c r="H24" s="14">
        <v>1876.8658</v>
      </c>
      <c r="I24" s="15" t="s">
        <v>44</v>
      </c>
      <c r="J24" s="15" t="s">
        <v>44</v>
      </c>
      <c r="K24" s="15">
        <v>0.32240000000000002</v>
      </c>
      <c r="L24" s="18">
        <v>13.594099999999999</v>
      </c>
      <c r="M24" s="18">
        <v>27.3203</v>
      </c>
      <c r="N24" s="19">
        <v>326.77589999999998</v>
      </c>
      <c r="O24" s="18">
        <v>27.790700000000001</v>
      </c>
      <c r="P24" s="15" t="s">
        <v>44</v>
      </c>
      <c r="Q24" s="15">
        <v>10.037000000000001</v>
      </c>
      <c r="R24" s="15">
        <v>0.26429999999999998</v>
      </c>
      <c r="S24" s="15">
        <v>3.8635999999999999</v>
      </c>
      <c r="T24" s="15">
        <v>0.3594</v>
      </c>
      <c r="U24" s="20">
        <v>3.0760999999999998</v>
      </c>
      <c r="V24" s="30">
        <f t="shared" si="0"/>
        <v>916.4</v>
      </c>
      <c r="W24" s="30">
        <f t="shared" si="1"/>
        <v>476.52799999999962</v>
      </c>
    </row>
    <row r="25" spans="1:23" s="1" customFormat="1" ht="12.75" x14ac:dyDescent="0.2">
      <c r="A25" s="12">
        <v>32074</v>
      </c>
      <c r="B25" s="13" t="s">
        <v>55</v>
      </c>
      <c r="C25" s="14">
        <v>276</v>
      </c>
      <c r="D25" s="15">
        <v>7.27</v>
      </c>
      <c r="E25" s="15">
        <v>7.87</v>
      </c>
      <c r="F25" s="16">
        <v>100</v>
      </c>
      <c r="G25" s="17">
        <v>8.4978662653000008</v>
      </c>
      <c r="H25" s="14">
        <v>1221.3989999999999</v>
      </c>
      <c r="I25" s="15" t="s">
        <v>44</v>
      </c>
      <c r="J25" s="15" t="s">
        <v>44</v>
      </c>
      <c r="K25" s="15">
        <v>0.41410000000000002</v>
      </c>
      <c r="L25" s="18">
        <v>14.9848</v>
      </c>
      <c r="M25" s="18">
        <v>28.989899999999999</v>
      </c>
      <c r="N25" s="19">
        <v>271.26260000000002</v>
      </c>
      <c r="O25" s="18">
        <v>29.717199999999998</v>
      </c>
      <c r="P25" s="15" t="s">
        <v>44</v>
      </c>
      <c r="Q25" s="15">
        <v>12.883800000000001</v>
      </c>
      <c r="R25" s="15">
        <v>0.2424</v>
      </c>
      <c r="S25" s="15">
        <v>4.5707000000000004</v>
      </c>
      <c r="T25" s="15">
        <v>0.2727</v>
      </c>
      <c r="U25" s="20">
        <v>2.7323</v>
      </c>
      <c r="V25" s="30">
        <f t="shared" si="0"/>
        <v>800.4</v>
      </c>
      <c r="W25" s="30">
        <f t="shared" si="1"/>
        <v>416.20799999999963</v>
      </c>
    </row>
    <row r="26" spans="1:23" s="1" customFormat="1" ht="12.75" x14ac:dyDescent="0.2">
      <c r="A26" s="12">
        <v>32075</v>
      </c>
      <c r="B26" s="13" t="s">
        <v>56</v>
      </c>
      <c r="C26" s="14">
        <v>350</v>
      </c>
      <c r="D26" s="15">
        <v>7.31</v>
      </c>
      <c r="E26" s="15">
        <v>7.91</v>
      </c>
      <c r="F26" s="16">
        <v>100</v>
      </c>
      <c r="G26" s="17">
        <v>15.116093751399999</v>
      </c>
      <c r="H26" s="14">
        <v>2414.2739999999999</v>
      </c>
      <c r="I26" s="15" t="s">
        <v>44</v>
      </c>
      <c r="J26" s="15">
        <v>4.9099999999999998E-2</v>
      </c>
      <c r="K26" s="15">
        <v>0.3221</v>
      </c>
      <c r="L26" s="18">
        <v>11.1517</v>
      </c>
      <c r="M26" s="18">
        <v>38.580800000000004</v>
      </c>
      <c r="N26" s="19">
        <v>348.26420000000002</v>
      </c>
      <c r="O26" s="18">
        <v>33.771799999999999</v>
      </c>
      <c r="P26" s="15" t="s">
        <v>44</v>
      </c>
      <c r="Q26" s="15">
        <v>10.0273</v>
      </c>
      <c r="R26" s="15">
        <v>0.40939999999999999</v>
      </c>
      <c r="S26" s="15">
        <v>4.3667999999999996</v>
      </c>
      <c r="T26" s="15">
        <v>1.0426</v>
      </c>
      <c r="U26" s="20">
        <v>3.6080999999999999</v>
      </c>
      <c r="V26" s="30">
        <f t="shared" si="0"/>
        <v>1015</v>
      </c>
      <c r="W26" s="30">
        <f t="shared" si="1"/>
        <v>365.39999999999941</v>
      </c>
    </row>
    <row r="27" spans="1:23" s="1" customFormat="1" ht="12.75" x14ac:dyDescent="0.2">
      <c r="A27" s="12">
        <v>32076</v>
      </c>
      <c r="B27" s="13" t="s">
        <v>57</v>
      </c>
      <c r="C27" s="14">
        <v>377</v>
      </c>
      <c r="D27" s="15">
        <v>7.4</v>
      </c>
      <c r="E27" s="15">
        <v>8</v>
      </c>
      <c r="F27" s="16">
        <v>100</v>
      </c>
      <c r="G27" s="17">
        <v>19.465977392999999</v>
      </c>
      <c r="H27" s="14">
        <v>3149.4639000000002</v>
      </c>
      <c r="I27" s="15" t="s">
        <v>39</v>
      </c>
      <c r="J27" s="15" t="s">
        <v>39</v>
      </c>
      <c r="K27" s="15" t="s">
        <v>58</v>
      </c>
      <c r="L27" s="18">
        <v>7.8612000000000002</v>
      </c>
      <c r="M27" s="18">
        <v>44.345399999999998</v>
      </c>
      <c r="N27" s="19">
        <v>427.08240000000001</v>
      </c>
      <c r="O27" s="18">
        <v>27.720099999999999</v>
      </c>
      <c r="P27" s="15" t="s">
        <v>39</v>
      </c>
      <c r="Q27" s="15">
        <v>10.564299999999999</v>
      </c>
      <c r="R27" s="15">
        <v>0.38369999999999999</v>
      </c>
      <c r="S27" s="15">
        <v>4.4131</v>
      </c>
      <c r="T27" s="15">
        <v>2.0880000000000001</v>
      </c>
      <c r="U27" s="20">
        <v>3.6343000000000001</v>
      </c>
      <c r="V27" s="30">
        <f t="shared" si="0"/>
        <v>1093.3</v>
      </c>
      <c r="W27" s="30">
        <f t="shared" si="1"/>
        <v>0</v>
      </c>
    </row>
    <row r="28" spans="1:23" s="1" customFormat="1" ht="12.75" x14ac:dyDescent="0.2">
      <c r="A28" s="12">
        <v>32077</v>
      </c>
      <c r="B28" s="13" t="s">
        <v>59</v>
      </c>
      <c r="C28" s="14">
        <v>377</v>
      </c>
      <c r="D28" s="15">
        <v>7.37</v>
      </c>
      <c r="E28" s="15">
        <v>7.97</v>
      </c>
      <c r="F28" s="16">
        <v>100</v>
      </c>
      <c r="G28" s="17">
        <v>18.727103081900001</v>
      </c>
      <c r="H28" s="14">
        <v>2922.3977</v>
      </c>
      <c r="I28" s="15" t="s">
        <v>39</v>
      </c>
      <c r="J28" s="15" t="s">
        <v>39</v>
      </c>
      <c r="K28" s="15">
        <v>0.26700000000000002</v>
      </c>
      <c r="L28" s="18">
        <v>14.608000000000001</v>
      </c>
      <c r="M28" s="18">
        <v>40.1875</v>
      </c>
      <c r="N28" s="19">
        <v>474.77839999999998</v>
      </c>
      <c r="O28" s="18">
        <v>34.892000000000003</v>
      </c>
      <c r="P28" s="15" t="s">
        <v>39</v>
      </c>
      <c r="Q28" s="15">
        <v>12.7841</v>
      </c>
      <c r="R28" s="15">
        <v>0.42049999999999998</v>
      </c>
      <c r="S28" s="15">
        <v>4.1022999999999996</v>
      </c>
      <c r="T28" s="15">
        <v>0.71020000000000005</v>
      </c>
      <c r="U28" s="20">
        <v>3.6023000000000001</v>
      </c>
      <c r="V28" s="30">
        <f t="shared" si="0"/>
        <v>1093.3</v>
      </c>
      <c r="W28" s="30">
        <f t="shared" si="1"/>
        <v>131.19600000000108</v>
      </c>
    </row>
    <row r="29" spans="1:23" s="1" customFormat="1" ht="12.75" x14ac:dyDescent="0.2">
      <c r="A29" s="12">
        <v>32078</v>
      </c>
      <c r="B29" s="13" t="s">
        <v>60</v>
      </c>
      <c r="C29" s="14">
        <v>458</v>
      </c>
      <c r="D29" s="15">
        <v>6.87</v>
      </c>
      <c r="E29" s="15">
        <v>7.47</v>
      </c>
      <c r="F29" s="16">
        <v>100</v>
      </c>
      <c r="G29" s="17">
        <v>18.811128168300002</v>
      </c>
      <c r="H29" s="14">
        <v>2112.8397</v>
      </c>
      <c r="I29" s="15" t="s">
        <v>39</v>
      </c>
      <c r="J29" s="15" t="s">
        <v>39</v>
      </c>
      <c r="K29" s="15" t="s">
        <v>61</v>
      </c>
      <c r="L29" s="18">
        <v>9.0063999999999993</v>
      </c>
      <c r="M29" s="18">
        <v>42.076900000000002</v>
      </c>
      <c r="N29" s="19">
        <v>967.17309999999998</v>
      </c>
      <c r="O29" s="18">
        <v>19.890999999999998</v>
      </c>
      <c r="P29" s="15" t="s">
        <v>39</v>
      </c>
      <c r="Q29" s="15">
        <v>18.230799999999999</v>
      </c>
      <c r="R29" s="15">
        <v>0.46150000000000002</v>
      </c>
      <c r="S29" s="15">
        <v>10.3141</v>
      </c>
      <c r="T29" s="15">
        <v>0.19869999999999999</v>
      </c>
      <c r="U29" s="20">
        <v>7.0255999999999998</v>
      </c>
      <c r="V29" s="30">
        <f t="shared" si="0"/>
        <v>1328.2</v>
      </c>
      <c r="W29" s="30">
        <f t="shared" si="1"/>
        <v>2815.7840000000015</v>
      </c>
    </row>
    <row r="30" spans="1:23" s="1" customFormat="1" ht="12.75" x14ac:dyDescent="0.2">
      <c r="A30" s="12">
        <v>32079</v>
      </c>
      <c r="B30" s="13" t="s">
        <v>62</v>
      </c>
      <c r="C30" s="14">
        <v>484</v>
      </c>
      <c r="D30" s="15">
        <v>6.93</v>
      </c>
      <c r="E30" s="15">
        <v>7.53</v>
      </c>
      <c r="F30" s="16">
        <v>100</v>
      </c>
      <c r="G30" s="17">
        <v>17.3991379331</v>
      </c>
      <c r="H30" s="14">
        <v>1927.3380999999999</v>
      </c>
      <c r="I30" s="15" t="s">
        <v>39</v>
      </c>
      <c r="J30" s="15" t="s">
        <v>39</v>
      </c>
      <c r="K30" s="15">
        <v>0.28179999999999999</v>
      </c>
      <c r="L30" s="18">
        <v>10.2338</v>
      </c>
      <c r="M30" s="18">
        <v>43.459200000000003</v>
      </c>
      <c r="N30" s="19">
        <v>909.31650000000002</v>
      </c>
      <c r="O30" s="18">
        <v>24.478400000000001</v>
      </c>
      <c r="P30" s="15" t="s">
        <v>39</v>
      </c>
      <c r="Q30" s="15">
        <v>16.8765</v>
      </c>
      <c r="R30" s="15">
        <v>0.59950000000000003</v>
      </c>
      <c r="S30" s="15">
        <v>8.9088999999999992</v>
      </c>
      <c r="T30" s="15">
        <v>0.1799</v>
      </c>
      <c r="U30" s="20">
        <v>4.3644999999999996</v>
      </c>
      <c r="V30" s="30">
        <f t="shared" si="0"/>
        <v>1403.6</v>
      </c>
      <c r="W30" s="30">
        <f t="shared" si="1"/>
        <v>2638.7679999999982</v>
      </c>
    </row>
    <row r="31" spans="1:23" s="1" customFormat="1" ht="12.75" x14ac:dyDescent="0.2">
      <c r="A31" s="12">
        <v>32080</v>
      </c>
      <c r="B31" s="13" t="s">
        <v>63</v>
      </c>
      <c r="C31" s="14">
        <v>358</v>
      </c>
      <c r="D31" s="15">
        <v>6.96</v>
      </c>
      <c r="E31" s="15">
        <v>7.56</v>
      </c>
      <c r="F31" s="16">
        <v>100</v>
      </c>
      <c r="G31" s="17">
        <v>14.2245052096</v>
      </c>
      <c r="H31" s="14">
        <v>1538.9583</v>
      </c>
      <c r="I31" s="15" t="s">
        <v>39</v>
      </c>
      <c r="J31" s="15" t="s">
        <v>39</v>
      </c>
      <c r="K31" s="15">
        <v>0.39350000000000002</v>
      </c>
      <c r="L31" s="18">
        <v>11.2326</v>
      </c>
      <c r="M31" s="18">
        <v>32.517400000000002</v>
      </c>
      <c r="N31" s="19">
        <v>766.93290000000002</v>
      </c>
      <c r="O31" s="18">
        <v>19.652799999999999</v>
      </c>
      <c r="P31" s="15" t="s">
        <v>39</v>
      </c>
      <c r="Q31" s="15">
        <v>12.702500000000001</v>
      </c>
      <c r="R31" s="15">
        <v>0.54400000000000004</v>
      </c>
      <c r="S31" s="15">
        <v>6.8518999999999997</v>
      </c>
      <c r="T31" s="15">
        <v>0.21990000000000001</v>
      </c>
      <c r="U31" s="20">
        <v>4.1435000000000004</v>
      </c>
      <c r="V31" s="30">
        <f t="shared" si="0"/>
        <v>1038.2</v>
      </c>
      <c r="W31" s="30">
        <f t="shared" si="1"/>
        <v>1827.2320000000018</v>
      </c>
    </row>
    <row r="32" spans="1:23" s="1" customFormat="1" ht="12.75" x14ac:dyDescent="0.2">
      <c r="A32" s="12">
        <v>32081</v>
      </c>
      <c r="B32" s="13" t="s">
        <v>64</v>
      </c>
      <c r="C32" s="14">
        <v>489</v>
      </c>
      <c r="D32" s="15">
        <v>6.87</v>
      </c>
      <c r="E32" s="15">
        <v>7.47</v>
      </c>
      <c r="F32" s="16">
        <v>100</v>
      </c>
      <c r="G32" s="17">
        <v>17.407019599200002</v>
      </c>
      <c r="H32" s="14">
        <v>2158.9303</v>
      </c>
      <c r="I32" s="15" t="s">
        <v>39</v>
      </c>
      <c r="J32" s="15" t="s">
        <v>39</v>
      </c>
      <c r="K32" s="15">
        <v>0.27510000000000001</v>
      </c>
      <c r="L32" s="18">
        <v>11.418100000000001</v>
      </c>
      <c r="M32" s="18">
        <v>49.590499999999999</v>
      </c>
      <c r="N32" s="19">
        <v>769.83500000000004</v>
      </c>
      <c r="O32" s="18">
        <v>20.5746</v>
      </c>
      <c r="P32" s="15" t="s">
        <v>39</v>
      </c>
      <c r="Q32" s="15">
        <v>16.081900000000001</v>
      </c>
      <c r="R32" s="15">
        <v>0.55620000000000003</v>
      </c>
      <c r="S32" s="15">
        <v>11.1614</v>
      </c>
      <c r="T32" s="15">
        <v>0.23230000000000001</v>
      </c>
      <c r="U32" s="20">
        <v>6.3080999999999996</v>
      </c>
      <c r="V32" s="30">
        <f t="shared" si="0"/>
        <v>1418.1</v>
      </c>
      <c r="W32" s="30">
        <f t="shared" si="1"/>
        <v>3006.3720000000012</v>
      </c>
    </row>
    <row r="33" spans="1:23" s="1" customFormat="1" ht="12.75" x14ac:dyDescent="0.2">
      <c r="A33" s="12">
        <v>32082</v>
      </c>
      <c r="B33" s="13" t="s">
        <v>65</v>
      </c>
      <c r="C33" s="14">
        <v>464</v>
      </c>
      <c r="D33" s="15">
        <v>6.89</v>
      </c>
      <c r="E33" s="15">
        <v>7.49</v>
      </c>
      <c r="F33" s="16">
        <v>100</v>
      </c>
      <c r="G33" s="17">
        <v>17.22870017</v>
      </c>
      <c r="H33" s="14">
        <v>1942.9665</v>
      </c>
      <c r="I33" s="15" t="s">
        <v>39</v>
      </c>
      <c r="J33" s="15" t="s">
        <v>39</v>
      </c>
      <c r="K33" s="15">
        <v>0.35289999999999999</v>
      </c>
      <c r="L33" s="18">
        <v>14.4617</v>
      </c>
      <c r="M33" s="18">
        <v>47.631599999999999</v>
      </c>
      <c r="N33" s="19">
        <v>874.6232</v>
      </c>
      <c r="O33" s="18">
        <v>23.0443</v>
      </c>
      <c r="P33" s="15" t="s">
        <v>39</v>
      </c>
      <c r="Q33" s="15">
        <v>23.738</v>
      </c>
      <c r="R33" s="15">
        <v>0.52629999999999999</v>
      </c>
      <c r="S33" s="15">
        <v>10.0359</v>
      </c>
      <c r="T33" s="15">
        <v>0.12559999999999999</v>
      </c>
      <c r="U33" s="20">
        <v>5.5861000000000001</v>
      </c>
      <c r="V33" s="30">
        <f t="shared" si="0"/>
        <v>1345.6</v>
      </c>
      <c r="W33" s="30">
        <f t="shared" si="1"/>
        <v>2745.0239999999985</v>
      </c>
    </row>
    <row r="34" spans="1:23" s="1" customFormat="1" ht="12.75" x14ac:dyDescent="0.2">
      <c r="A34" s="12">
        <v>32083</v>
      </c>
      <c r="B34" s="13" t="s">
        <v>66</v>
      </c>
      <c r="C34" s="14">
        <v>381</v>
      </c>
      <c r="D34" s="15">
        <v>6.72</v>
      </c>
      <c r="E34" s="15">
        <v>7.32</v>
      </c>
      <c r="F34" s="16">
        <v>100</v>
      </c>
      <c r="G34" s="17">
        <v>14.9107008941</v>
      </c>
      <c r="H34" s="14">
        <v>1617.7882</v>
      </c>
      <c r="I34" s="15" t="s">
        <v>39</v>
      </c>
      <c r="J34" s="15" t="s">
        <v>39</v>
      </c>
      <c r="K34" s="15">
        <v>0.3</v>
      </c>
      <c r="L34" s="18">
        <v>11.735300000000001</v>
      </c>
      <c r="M34" s="18">
        <v>32.635300000000001</v>
      </c>
      <c r="N34" s="19">
        <v>797.22940000000006</v>
      </c>
      <c r="O34" s="18">
        <v>14.1</v>
      </c>
      <c r="P34" s="15" t="s">
        <v>39</v>
      </c>
      <c r="Q34" s="15">
        <v>21.735299999999999</v>
      </c>
      <c r="R34" s="15">
        <v>0.51180000000000003</v>
      </c>
      <c r="S34" s="15">
        <v>11.158799999999999</v>
      </c>
      <c r="T34" s="15">
        <v>5.8799999999999998E-2</v>
      </c>
      <c r="U34" s="20">
        <v>2.8529</v>
      </c>
      <c r="V34" s="30">
        <f t="shared" si="0"/>
        <v>1104.8999999999999</v>
      </c>
      <c r="W34" s="30">
        <f t="shared" si="1"/>
        <v>3005.3279999999982</v>
      </c>
    </row>
    <row r="35" spans="1:23" s="1" customFormat="1" ht="12.75" x14ac:dyDescent="0.2">
      <c r="A35" s="12">
        <v>32084</v>
      </c>
      <c r="B35" s="13" t="s">
        <v>67</v>
      </c>
      <c r="C35" s="14">
        <v>475</v>
      </c>
      <c r="D35" s="15">
        <v>7.07</v>
      </c>
      <c r="E35" s="15">
        <v>7.67</v>
      </c>
      <c r="F35" s="16">
        <v>100</v>
      </c>
      <c r="G35" s="17">
        <v>19.261223775400001</v>
      </c>
      <c r="H35" s="14">
        <v>2606.1864</v>
      </c>
      <c r="I35" s="15" t="s">
        <v>39</v>
      </c>
      <c r="J35" s="15" t="s">
        <v>39</v>
      </c>
      <c r="K35" s="15" t="s">
        <v>68</v>
      </c>
      <c r="L35" s="18">
        <v>7.2214999999999998</v>
      </c>
      <c r="M35" s="18">
        <v>47.984299999999998</v>
      </c>
      <c r="N35" s="19">
        <v>724.1223</v>
      </c>
      <c r="O35" s="18">
        <v>19.7821</v>
      </c>
      <c r="P35" s="15" t="s">
        <v>39</v>
      </c>
      <c r="Q35" s="15">
        <v>16.767600000000002</v>
      </c>
      <c r="R35" s="15">
        <v>0.45400000000000001</v>
      </c>
      <c r="S35" s="15">
        <v>10.550800000000001</v>
      </c>
      <c r="T35" s="15">
        <v>0.47820000000000001</v>
      </c>
      <c r="U35" s="20">
        <v>7.5121000000000002</v>
      </c>
      <c r="V35" s="30">
        <f t="shared" si="0"/>
        <v>1377.5</v>
      </c>
      <c r="W35" s="30">
        <f t="shared" si="1"/>
        <v>1818.3000000000004</v>
      </c>
    </row>
    <row r="36" spans="1:23" s="1" customFormat="1" ht="12.75" x14ac:dyDescent="0.2">
      <c r="A36" s="12">
        <v>32085</v>
      </c>
      <c r="B36" s="13" t="s">
        <v>69</v>
      </c>
      <c r="C36" s="14">
        <v>501</v>
      </c>
      <c r="D36" s="15">
        <v>6.97</v>
      </c>
      <c r="E36" s="15">
        <v>7.57</v>
      </c>
      <c r="F36" s="16">
        <v>100</v>
      </c>
      <c r="G36" s="17">
        <v>19.951568644400002</v>
      </c>
      <c r="H36" s="14">
        <v>2528.5099</v>
      </c>
      <c r="I36" s="15" t="s">
        <v>39</v>
      </c>
      <c r="J36" s="15" t="s">
        <v>39</v>
      </c>
      <c r="K36" s="15" t="s">
        <v>70</v>
      </c>
      <c r="L36" s="18">
        <v>10</v>
      </c>
      <c r="M36" s="18">
        <v>44.414999999999999</v>
      </c>
      <c r="N36" s="19">
        <v>854.13789999999995</v>
      </c>
      <c r="O36" s="18">
        <v>24.0825</v>
      </c>
      <c r="P36" s="15" t="s">
        <v>39</v>
      </c>
      <c r="Q36" s="15">
        <v>17.783300000000001</v>
      </c>
      <c r="R36" s="15">
        <v>0.4249</v>
      </c>
      <c r="S36" s="15">
        <v>10.258599999999999</v>
      </c>
      <c r="T36" s="15">
        <v>0.4002</v>
      </c>
      <c r="U36" s="20">
        <v>6.6132999999999997</v>
      </c>
      <c r="V36" s="30">
        <f t="shared" si="0"/>
        <v>1452.8999999999999</v>
      </c>
      <c r="W36" s="30">
        <f t="shared" si="1"/>
        <v>2498.987999999998</v>
      </c>
    </row>
    <row r="37" spans="1:23" s="1" customFormat="1" ht="12.75" x14ac:dyDescent="0.2">
      <c r="A37" s="12">
        <v>32086</v>
      </c>
      <c r="B37" s="13" t="s">
        <v>71</v>
      </c>
      <c r="C37" s="14">
        <v>399</v>
      </c>
      <c r="D37" s="15">
        <v>6.95</v>
      </c>
      <c r="E37" s="15">
        <v>7.55</v>
      </c>
      <c r="F37" s="16">
        <v>100</v>
      </c>
      <c r="G37" s="17">
        <v>17.637781860099999</v>
      </c>
      <c r="H37" s="14">
        <v>1991.6940999999999</v>
      </c>
      <c r="I37" s="15" t="s">
        <v>39</v>
      </c>
      <c r="J37" s="15" t="s">
        <v>39</v>
      </c>
      <c r="K37" s="15">
        <v>0.3765</v>
      </c>
      <c r="L37" s="18">
        <v>12.5412</v>
      </c>
      <c r="M37" s="18">
        <v>38.064700000000002</v>
      </c>
      <c r="N37" s="19">
        <v>902.34119999999996</v>
      </c>
      <c r="O37" s="18">
        <v>16.8</v>
      </c>
      <c r="P37" s="15" t="s">
        <v>39</v>
      </c>
      <c r="Q37" s="15">
        <v>14.305899999999999</v>
      </c>
      <c r="R37" s="15">
        <v>0.39410000000000001</v>
      </c>
      <c r="S37" s="15">
        <v>8.4705999999999992</v>
      </c>
      <c r="T37" s="15">
        <v>0.1118</v>
      </c>
      <c r="U37" s="20">
        <v>2.5234999999999999</v>
      </c>
      <c r="V37" s="30">
        <f t="shared" si="0"/>
        <v>1157.0999999999999</v>
      </c>
      <c r="W37" s="30">
        <f t="shared" si="1"/>
        <v>2082.7800000000007</v>
      </c>
    </row>
    <row r="38" spans="1:23" s="1" customFormat="1" ht="12.75" x14ac:dyDescent="0.2">
      <c r="A38" s="12">
        <v>32087</v>
      </c>
      <c r="B38" s="13" t="s">
        <v>72</v>
      </c>
      <c r="C38" s="14">
        <v>342</v>
      </c>
      <c r="D38" s="15">
        <v>7.05</v>
      </c>
      <c r="E38" s="15">
        <v>7.65</v>
      </c>
      <c r="F38" s="16">
        <v>100</v>
      </c>
      <c r="G38" s="17">
        <v>10.5419556901</v>
      </c>
      <c r="H38" s="14">
        <v>1741.6594</v>
      </c>
      <c r="I38" s="15">
        <v>4.8800000000000003E-2</v>
      </c>
      <c r="J38" s="15">
        <v>5.4199999999999998E-2</v>
      </c>
      <c r="K38" s="15">
        <v>0.60199999999999998</v>
      </c>
      <c r="L38" s="18">
        <v>14.636699999999999</v>
      </c>
      <c r="M38" s="18">
        <v>31.198499999999999</v>
      </c>
      <c r="N38" s="19">
        <v>204.3818</v>
      </c>
      <c r="O38" s="18">
        <v>20.027100000000001</v>
      </c>
      <c r="P38" s="15" t="s">
        <v>44</v>
      </c>
      <c r="Q38" s="15">
        <v>11.6106</v>
      </c>
      <c r="R38" s="15">
        <v>0.38500000000000001</v>
      </c>
      <c r="S38" s="15">
        <v>5.8623000000000003</v>
      </c>
      <c r="T38" s="15">
        <v>0.99239999999999995</v>
      </c>
      <c r="U38" s="20">
        <v>7.2560000000000002</v>
      </c>
      <c r="V38" s="30">
        <f t="shared" si="0"/>
        <v>991.8</v>
      </c>
      <c r="W38" s="30">
        <f t="shared" si="1"/>
        <v>1388.5199999999986</v>
      </c>
    </row>
    <row r="39" spans="1:23" s="1" customFormat="1" ht="12.75" x14ac:dyDescent="0.2">
      <c r="A39" s="12">
        <v>32088</v>
      </c>
      <c r="B39" s="13" t="s">
        <v>73</v>
      </c>
      <c r="C39" s="14">
        <v>325</v>
      </c>
      <c r="D39" s="15">
        <v>6.98</v>
      </c>
      <c r="E39" s="15">
        <v>7.58</v>
      </c>
      <c r="F39" s="16">
        <v>100</v>
      </c>
      <c r="G39" s="17">
        <v>8.7028914793999999</v>
      </c>
      <c r="H39" s="14">
        <v>1358.3726999999999</v>
      </c>
      <c r="I39" s="15">
        <v>4.4999999999999998E-2</v>
      </c>
      <c r="J39" s="15">
        <v>8.4500000000000006E-2</v>
      </c>
      <c r="K39" s="15">
        <v>0.71509999999999996</v>
      </c>
      <c r="L39" s="18">
        <v>23.468499999999999</v>
      </c>
      <c r="M39" s="18">
        <v>25.636299999999999</v>
      </c>
      <c r="N39" s="19">
        <v>215.90649999999999</v>
      </c>
      <c r="O39" s="18">
        <v>28.761299999999999</v>
      </c>
      <c r="P39" s="15" t="s">
        <v>44</v>
      </c>
      <c r="Q39" s="15">
        <v>10.5968</v>
      </c>
      <c r="R39" s="15">
        <v>0.42230000000000001</v>
      </c>
      <c r="S39" s="15">
        <v>4.0034000000000001</v>
      </c>
      <c r="T39" s="15">
        <v>3.3163999999999998</v>
      </c>
      <c r="U39" s="20">
        <v>4.6340000000000003</v>
      </c>
      <c r="V39" s="30">
        <f t="shared" si="0"/>
        <v>942.5</v>
      </c>
      <c r="W39" s="30">
        <f t="shared" si="1"/>
        <v>1583.3999999999996</v>
      </c>
    </row>
    <row r="40" spans="1:23" s="1" customFormat="1" ht="12.75" x14ac:dyDescent="0.2">
      <c r="A40" s="12">
        <v>32089</v>
      </c>
      <c r="B40" s="13" t="s">
        <v>74</v>
      </c>
      <c r="C40" s="14">
        <v>381</v>
      </c>
      <c r="D40" s="15">
        <v>7.16</v>
      </c>
      <c r="E40" s="15">
        <v>7.76</v>
      </c>
      <c r="F40" s="16">
        <v>100</v>
      </c>
      <c r="G40" s="17">
        <v>10.3409191572</v>
      </c>
      <c r="H40" s="14">
        <v>1428.2834</v>
      </c>
      <c r="I40" s="15">
        <v>5.1799999999999999E-2</v>
      </c>
      <c r="J40" s="15">
        <v>0.1094</v>
      </c>
      <c r="K40" s="15">
        <v>0.53</v>
      </c>
      <c r="L40" s="18">
        <v>25.823699999999999</v>
      </c>
      <c r="M40" s="18">
        <v>37.718899999999998</v>
      </c>
      <c r="N40" s="19">
        <v>364.41820000000001</v>
      </c>
      <c r="O40" s="18">
        <v>41.699300000000001</v>
      </c>
      <c r="P40" s="15" t="s">
        <v>39</v>
      </c>
      <c r="Q40" s="15">
        <v>15.172800000000001</v>
      </c>
      <c r="R40" s="15">
        <v>0.51839999999999997</v>
      </c>
      <c r="S40" s="15">
        <v>7.2695999999999996</v>
      </c>
      <c r="T40" s="15">
        <v>1.2097</v>
      </c>
      <c r="U40" s="20">
        <v>5.4146999999999998</v>
      </c>
      <c r="V40" s="30">
        <f t="shared" si="0"/>
        <v>1104.8999999999999</v>
      </c>
      <c r="W40" s="30">
        <f t="shared" si="1"/>
        <v>1060.7040000000009</v>
      </c>
    </row>
    <row r="41" spans="1:23" s="1" customFormat="1" ht="12.75" x14ac:dyDescent="0.2">
      <c r="A41" s="12">
        <v>32090</v>
      </c>
      <c r="B41" s="13" t="s">
        <v>75</v>
      </c>
      <c r="C41" s="14">
        <v>324</v>
      </c>
      <c r="D41" s="15">
        <v>6.9</v>
      </c>
      <c r="E41" s="15">
        <v>7.5</v>
      </c>
      <c r="F41" s="16">
        <v>100</v>
      </c>
      <c r="G41" s="17">
        <v>8.7060981873000003</v>
      </c>
      <c r="H41" s="14">
        <v>1250.8653999999999</v>
      </c>
      <c r="I41" s="15">
        <v>4.5199999999999997E-2</v>
      </c>
      <c r="J41" s="15" t="s">
        <v>39</v>
      </c>
      <c r="K41" s="15">
        <v>1.5498000000000001</v>
      </c>
      <c r="L41" s="18">
        <v>17.064499999999999</v>
      </c>
      <c r="M41" s="18">
        <v>26.080300000000001</v>
      </c>
      <c r="N41" s="19">
        <v>280.41860000000003</v>
      </c>
      <c r="O41" s="18">
        <v>25.554300000000001</v>
      </c>
      <c r="P41" s="15" t="s">
        <v>39</v>
      </c>
      <c r="Q41" s="15">
        <v>11.057700000000001</v>
      </c>
      <c r="R41" s="15">
        <v>0.39589999999999997</v>
      </c>
      <c r="S41" s="15">
        <v>6.9005000000000001</v>
      </c>
      <c r="T41" s="15">
        <v>0.9163</v>
      </c>
      <c r="U41" s="20">
        <v>12.2624</v>
      </c>
      <c r="V41" s="30">
        <f t="shared" si="0"/>
        <v>939.6</v>
      </c>
      <c r="W41" s="30">
        <f t="shared" si="1"/>
        <v>1879.2</v>
      </c>
    </row>
    <row r="42" spans="1:23" s="1" customFormat="1" ht="12.75" x14ac:dyDescent="0.2">
      <c r="A42" s="12">
        <v>32091</v>
      </c>
      <c r="B42" s="13" t="s">
        <v>76</v>
      </c>
      <c r="C42" s="14">
        <v>354</v>
      </c>
      <c r="D42" s="15">
        <v>7.1</v>
      </c>
      <c r="E42" s="15">
        <v>7.7</v>
      </c>
      <c r="F42" s="16">
        <v>100</v>
      </c>
      <c r="G42" s="17">
        <v>8.7470177598000003</v>
      </c>
      <c r="H42" s="14">
        <v>1291.1038000000001</v>
      </c>
      <c r="I42" s="15" t="s">
        <v>44</v>
      </c>
      <c r="J42" s="15">
        <v>6.6199999999999995E-2</v>
      </c>
      <c r="K42" s="15">
        <v>1.3852</v>
      </c>
      <c r="L42" s="18">
        <v>14.508800000000001</v>
      </c>
      <c r="M42" s="18">
        <v>29.050799999999999</v>
      </c>
      <c r="N42" s="19">
        <v>255.7561</v>
      </c>
      <c r="O42" s="18">
        <v>21.765999999999998</v>
      </c>
      <c r="P42" s="15" t="s">
        <v>44</v>
      </c>
      <c r="Q42" s="15">
        <v>19.713000000000001</v>
      </c>
      <c r="R42" s="15">
        <v>0.40839999999999999</v>
      </c>
      <c r="S42" s="15">
        <v>5.2594000000000003</v>
      </c>
      <c r="T42" s="15">
        <v>2.5552000000000001</v>
      </c>
      <c r="U42" s="20">
        <v>11.5342</v>
      </c>
      <c r="V42" s="30">
        <f t="shared" si="0"/>
        <v>1026.5999999999999</v>
      </c>
      <c r="W42" s="30">
        <f t="shared" si="1"/>
        <v>1231.9199999999992</v>
      </c>
    </row>
    <row r="43" spans="1:23" s="1" customFormat="1" ht="12.75" x14ac:dyDescent="0.2">
      <c r="A43" s="12">
        <v>32092</v>
      </c>
      <c r="B43" s="13" t="s">
        <v>77</v>
      </c>
      <c r="C43" s="14">
        <v>352</v>
      </c>
      <c r="D43" s="15">
        <v>7.06</v>
      </c>
      <c r="E43" s="15">
        <v>7.66</v>
      </c>
      <c r="F43" s="16">
        <v>100</v>
      </c>
      <c r="G43" s="17">
        <v>9.6023011243000003</v>
      </c>
      <c r="H43" s="14">
        <v>1404.8770999999999</v>
      </c>
      <c r="I43" s="15">
        <v>4.8099999999999997E-2</v>
      </c>
      <c r="J43" s="15">
        <v>6.4100000000000004E-2</v>
      </c>
      <c r="K43" s="15">
        <v>0.80130000000000001</v>
      </c>
      <c r="L43" s="18">
        <v>19.508500000000002</v>
      </c>
      <c r="M43" s="18">
        <v>27.077999999999999</v>
      </c>
      <c r="N43" s="19">
        <v>294.72219999999999</v>
      </c>
      <c r="O43" s="18">
        <v>35.090800000000002</v>
      </c>
      <c r="P43" s="15" t="s">
        <v>44</v>
      </c>
      <c r="Q43" s="15">
        <v>12.067299999999999</v>
      </c>
      <c r="R43" s="15">
        <v>0.44340000000000002</v>
      </c>
      <c r="S43" s="15">
        <v>4.6314000000000002</v>
      </c>
      <c r="T43" s="15">
        <v>1.3568</v>
      </c>
      <c r="U43" s="20">
        <v>7.6870000000000003</v>
      </c>
      <c r="V43" s="30">
        <f t="shared" si="0"/>
        <v>1020.8</v>
      </c>
      <c r="W43" s="30">
        <f t="shared" si="1"/>
        <v>1388.2879999999991</v>
      </c>
    </row>
    <row r="44" spans="1:23" s="1" customFormat="1" ht="12.75" x14ac:dyDescent="0.2">
      <c r="A44" s="12">
        <v>32093</v>
      </c>
      <c r="B44" s="13" t="s">
        <v>78</v>
      </c>
      <c r="C44" s="14">
        <v>327</v>
      </c>
      <c r="D44" s="15">
        <v>7</v>
      </c>
      <c r="E44" s="15">
        <v>7.6</v>
      </c>
      <c r="F44" s="16">
        <v>100</v>
      </c>
      <c r="G44" s="17">
        <v>8.9699227113000006</v>
      </c>
      <c r="H44" s="14">
        <v>1276.2231999999999</v>
      </c>
      <c r="I44" s="15">
        <v>4.2900000000000001E-2</v>
      </c>
      <c r="J44" s="15">
        <v>5.3600000000000002E-2</v>
      </c>
      <c r="K44" s="15">
        <v>0.67600000000000005</v>
      </c>
      <c r="L44" s="18">
        <v>19.324000000000002</v>
      </c>
      <c r="M44" s="18">
        <v>43.851900000000001</v>
      </c>
      <c r="N44" s="19">
        <v>289.97320000000002</v>
      </c>
      <c r="O44" s="18">
        <v>32.634099999999997</v>
      </c>
      <c r="P44" s="15" t="s">
        <v>44</v>
      </c>
      <c r="Q44" s="15">
        <v>13.7822</v>
      </c>
      <c r="R44" s="15">
        <v>0.32190000000000002</v>
      </c>
      <c r="S44" s="15">
        <v>5.0750999999999999</v>
      </c>
      <c r="T44" s="15">
        <v>1.1480999999999999</v>
      </c>
      <c r="U44" s="20">
        <v>5.0376000000000003</v>
      </c>
      <c r="V44" s="30">
        <f t="shared" si="0"/>
        <v>948.3</v>
      </c>
      <c r="W44" s="30">
        <f t="shared" si="1"/>
        <v>1517.2800000000011</v>
      </c>
    </row>
    <row r="45" spans="1:23" s="1" customFormat="1" ht="12.75" x14ac:dyDescent="0.2">
      <c r="A45" s="12">
        <v>32094</v>
      </c>
      <c r="B45" s="13" t="s">
        <v>79</v>
      </c>
      <c r="C45" s="14">
        <v>292</v>
      </c>
      <c r="D45" s="15">
        <v>7.01</v>
      </c>
      <c r="E45" s="15">
        <v>7.61</v>
      </c>
      <c r="F45" s="16">
        <v>100</v>
      </c>
      <c r="G45" s="17">
        <v>7.5928647847999997</v>
      </c>
      <c r="H45" s="14">
        <v>1074.6237000000001</v>
      </c>
      <c r="I45" s="15" t="s">
        <v>44</v>
      </c>
      <c r="J45" s="15">
        <v>5.91E-2</v>
      </c>
      <c r="K45" s="15">
        <v>0.6774</v>
      </c>
      <c r="L45" s="18">
        <v>16.860199999999999</v>
      </c>
      <c r="M45" s="18">
        <v>25.741900000000001</v>
      </c>
      <c r="N45" s="19">
        <v>253.28489999999999</v>
      </c>
      <c r="O45" s="18">
        <v>29.3172</v>
      </c>
      <c r="P45" s="15" t="s">
        <v>44</v>
      </c>
      <c r="Q45" s="15">
        <v>9.8978000000000002</v>
      </c>
      <c r="R45" s="15">
        <v>0.29570000000000002</v>
      </c>
      <c r="S45" s="15">
        <v>3.6720000000000002</v>
      </c>
      <c r="T45" s="15">
        <v>1.1505000000000001</v>
      </c>
      <c r="U45" s="20">
        <v>3.5160999999999998</v>
      </c>
      <c r="V45" s="30">
        <f t="shared" si="0"/>
        <v>846.8</v>
      </c>
      <c r="W45" s="30">
        <f t="shared" si="1"/>
        <v>1321.0079999999989</v>
      </c>
    </row>
    <row r="46" spans="1:23" s="1" customFormat="1" ht="12.75" x14ac:dyDescent="0.2">
      <c r="A46" s="12">
        <v>32095</v>
      </c>
      <c r="B46" s="13" t="s">
        <v>80</v>
      </c>
      <c r="C46" s="14">
        <v>306</v>
      </c>
      <c r="D46" s="15">
        <v>7.01</v>
      </c>
      <c r="E46" s="15">
        <v>7.61</v>
      </c>
      <c r="F46" s="16">
        <v>100</v>
      </c>
      <c r="G46" s="17">
        <v>7.6366553483999997</v>
      </c>
      <c r="H46" s="14">
        <v>1074.797</v>
      </c>
      <c r="I46" s="15" t="s">
        <v>44</v>
      </c>
      <c r="J46" s="15">
        <v>6.93E-2</v>
      </c>
      <c r="K46" s="15">
        <v>0.66830000000000001</v>
      </c>
      <c r="L46" s="18">
        <v>18.267299999999999</v>
      </c>
      <c r="M46" s="18">
        <v>34.366300000000003</v>
      </c>
      <c r="N46" s="19">
        <v>254.9307</v>
      </c>
      <c r="O46" s="18">
        <v>25.049499999999998</v>
      </c>
      <c r="P46" s="15" t="s">
        <v>44</v>
      </c>
      <c r="Q46" s="15">
        <v>11.5297</v>
      </c>
      <c r="R46" s="15">
        <v>0.2772</v>
      </c>
      <c r="S46" s="15">
        <v>3.4207999999999998</v>
      </c>
      <c r="T46" s="15">
        <v>0.79210000000000003</v>
      </c>
      <c r="U46" s="20">
        <v>2.7524999999999999</v>
      </c>
      <c r="V46" s="30">
        <f t="shared" si="0"/>
        <v>887.4</v>
      </c>
      <c r="W46" s="30">
        <f t="shared" si="1"/>
        <v>1384.3439999999987</v>
      </c>
    </row>
    <row r="47" spans="1:23" s="1" customFormat="1" ht="12.75" x14ac:dyDescent="0.2">
      <c r="A47" s="12">
        <v>32096</v>
      </c>
      <c r="B47" s="13" t="s">
        <v>81</v>
      </c>
      <c r="C47" s="14">
        <v>354</v>
      </c>
      <c r="D47" s="15">
        <v>7.04</v>
      </c>
      <c r="E47" s="15">
        <v>7.64</v>
      </c>
      <c r="F47" s="16">
        <v>100</v>
      </c>
      <c r="G47" s="17">
        <v>15.7969212012</v>
      </c>
      <c r="H47" s="14">
        <v>1744.8810000000001</v>
      </c>
      <c r="I47" s="15" t="s">
        <v>39</v>
      </c>
      <c r="J47" s="15" t="s">
        <v>39</v>
      </c>
      <c r="K47" s="15">
        <v>0.38690000000000002</v>
      </c>
      <c r="L47" s="18">
        <v>22.738099999999999</v>
      </c>
      <c r="M47" s="18">
        <v>33.756</v>
      </c>
      <c r="N47" s="19">
        <v>830.31550000000004</v>
      </c>
      <c r="O47" s="18">
        <v>28.101199999999999</v>
      </c>
      <c r="P47" s="15" t="s">
        <v>39</v>
      </c>
      <c r="Q47" s="15">
        <v>15.333299999999999</v>
      </c>
      <c r="R47" s="15">
        <v>0.66669999999999996</v>
      </c>
      <c r="S47" s="15">
        <v>11.642899999999999</v>
      </c>
      <c r="T47" s="15">
        <v>6.5500000000000003E-2</v>
      </c>
      <c r="U47" s="20">
        <v>1.256</v>
      </c>
      <c r="V47" s="30">
        <f t="shared" si="0"/>
        <v>1026.5999999999999</v>
      </c>
      <c r="W47" s="30">
        <f t="shared" si="1"/>
        <v>1478.3040000000012</v>
      </c>
    </row>
    <row r="48" spans="1:23" s="1" customFormat="1" ht="12.75" x14ac:dyDescent="0.2">
      <c r="A48" s="12">
        <v>32097</v>
      </c>
      <c r="B48" s="13" t="s">
        <v>82</v>
      </c>
      <c r="C48" s="14">
        <v>345</v>
      </c>
      <c r="D48" s="15">
        <v>6.86</v>
      </c>
      <c r="E48" s="15">
        <v>7.46</v>
      </c>
      <c r="F48" s="16">
        <v>100</v>
      </c>
      <c r="G48" s="17">
        <v>16.357399947000001</v>
      </c>
      <c r="H48" s="14">
        <v>1818.4905000000001</v>
      </c>
      <c r="I48" s="15" t="s">
        <v>39</v>
      </c>
      <c r="J48" s="15" t="s">
        <v>39</v>
      </c>
      <c r="K48" s="15">
        <v>0.42359999999999998</v>
      </c>
      <c r="L48" s="18">
        <v>28.9678</v>
      </c>
      <c r="M48" s="18">
        <v>30.107399999999998</v>
      </c>
      <c r="N48" s="19">
        <v>852.79240000000004</v>
      </c>
      <c r="O48" s="18">
        <v>29.385400000000001</v>
      </c>
      <c r="P48" s="15" t="s">
        <v>39</v>
      </c>
      <c r="Q48" s="15">
        <v>18.663499999999999</v>
      </c>
      <c r="R48" s="15">
        <v>0.80549999999999999</v>
      </c>
      <c r="S48" s="15">
        <v>12.7864</v>
      </c>
      <c r="T48" s="15">
        <v>1.1900000000000001E-2</v>
      </c>
      <c r="U48" s="20">
        <v>1.2827999999999999</v>
      </c>
      <c r="V48" s="30">
        <f t="shared" si="0"/>
        <v>1000.5</v>
      </c>
      <c r="W48" s="30">
        <f t="shared" si="1"/>
        <v>2161.08</v>
      </c>
    </row>
    <row r="49" spans="1:23" s="1" customFormat="1" ht="12.75" x14ac:dyDescent="0.2">
      <c r="A49" s="12">
        <v>32098</v>
      </c>
      <c r="B49" s="13" t="s">
        <v>83</v>
      </c>
      <c r="C49" s="14">
        <v>348</v>
      </c>
      <c r="D49" s="15">
        <v>7.06</v>
      </c>
      <c r="E49" s="15">
        <v>7.66</v>
      </c>
      <c r="F49" s="16">
        <v>100</v>
      </c>
      <c r="G49" s="17">
        <v>14.929951366199999</v>
      </c>
      <c r="H49" s="14">
        <v>1696.1352999999999</v>
      </c>
      <c r="I49" s="15" t="s">
        <v>39</v>
      </c>
      <c r="J49" s="15" t="s">
        <v>39</v>
      </c>
      <c r="K49" s="15">
        <v>0.35630000000000001</v>
      </c>
      <c r="L49" s="18">
        <v>20.102699999999999</v>
      </c>
      <c r="M49" s="18">
        <v>24.8551</v>
      </c>
      <c r="N49" s="19">
        <v>758.65340000000003</v>
      </c>
      <c r="O49" s="18">
        <v>24.148599999999998</v>
      </c>
      <c r="P49" s="15" t="s">
        <v>39</v>
      </c>
      <c r="Q49" s="15">
        <v>14.589399999999999</v>
      </c>
      <c r="R49" s="15">
        <v>0.68240000000000001</v>
      </c>
      <c r="S49" s="15">
        <v>15.664300000000001</v>
      </c>
      <c r="T49" s="15">
        <v>1.8100000000000002E-2</v>
      </c>
      <c r="U49" s="20">
        <v>1.256</v>
      </c>
      <c r="V49" s="30">
        <f t="shared" si="0"/>
        <v>1009.1999999999999</v>
      </c>
      <c r="W49" s="30">
        <f t="shared" si="1"/>
        <v>1372.5119999999993</v>
      </c>
    </row>
    <row r="50" spans="1:23" s="1" customFormat="1" ht="12.75" x14ac:dyDescent="0.2">
      <c r="A50" s="12">
        <v>32099</v>
      </c>
      <c r="B50" s="13" t="s">
        <v>84</v>
      </c>
      <c r="C50" s="14">
        <v>327</v>
      </c>
      <c r="D50" s="15">
        <v>7.09</v>
      </c>
      <c r="E50" s="15">
        <v>7.69</v>
      </c>
      <c r="F50" s="16">
        <v>100</v>
      </c>
      <c r="G50" s="17">
        <v>16.620535515099998</v>
      </c>
      <c r="H50" s="14">
        <v>1935.9292</v>
      </c>
      <c r="I50" s="15" t="s">
        <v>44</v>
      </c>
      <c r="J50" s="15" t="s">
        <v>44</v>
      </c>
      <c r="K50" s="15">
        <v>0.43140000000000001</v>
      </c>
      <c r="L50" s="18">
        <v>22.035399999999999</v>
      </c>
      <c r="M50" s="18">
        <v>33.838500000000003</v>
      </c>
      <c r="N50" s="19">
        <v>817.70460000000003</v>
      </c>
      <c r="O50" s="18">
        <v>35.724600000000002</v>
      </c>
      <c r="P50" s="15" t="s">
        <v>44</v>
      </c>
      <c r="Q50" s="15">
        <v>9.1814</v>
      </c>
      <c r="R50" s="15">
        <v>0.49780000000000002</v>
      </c>
      <c r="S50" s="15">
        <v>9.8118999999999996</v>
      </c>
      <c r="T50" s="15">
        <v>6.08E-2</v>
      </c>
      <c r="U50" s="20">
        <v>1.0841000000000001</v>
      </c>
      <c r="V50" s="30">
        <f t="shared" si="0"/>
        <v>948.3</v>
      </c>
      <c r="W50" s="30">
        <f t="shared" si="1"/>
        <v>1175.8919999999985</v>
      </c>
    </row>
    <row r="51" spans="1:23" s="1" customFormat="1" ht="12.75" x14ac:dyDescent="0.2">
      <c r="A51" s="12">
        <v>32100</v>
      </c>
      <c r="B51" s="13" t="s">
        <v>85</v>
      </c>
      <c r="C51" s="14">
        <v>287</v>
      </c>
      <c r="D51" s="15">
        <v>7.05</v>
      </c>
      <c r="E51" s="15">
        <v>7.65</v>
      </c>
      <c r="F51" s="16">
        <v>100</v>
      </c>
      <c r="G51" s="17">
        <v>10.7676270351</v>
      </c>
      <c r="H51" s="14">
        <v>1182.3098</v>
      </c>
      <c r="I51" s="15" t="s">
        <v>44</v>
      </c>
      <c r="J51" s="15" t="s">
        <v>44</v>
      </c>
      <c r="K51" s="15">
        <v>0.30980000000000002</v>
      </c>
      <c r="L51" s="18">
        <v>20.9239</v>
      </c>
      <c r="M51" s="18">
        <v>36.315199999999997</v>
      </c>
      <c r="N51" s="19">
        <v>564.67930000000001</v>
      </c>
      <c r="O51" s="18">
        <v>33.320700000000002</v>
      </c>
      <c r="P51" s="15" t="s">
        <v>44</v>
      </c>
      <c r="Q51" s="15">
        <v>13.1793</v>
      </c>
      <c r="R51" s="15">
        <v>0.375</v>
      </c>
      <c r="S51" s="15">
        <v>7.1413000000000002</v>
      </c>
      <c r="T51" s="15" t="s">
        <v>42</v>
      </c>
      <c r="U51" s="20">
        <v>0.73370000000000002</v>
      </c>
      <c r="V51" s="30">
        <f t="shared" si="0"/>
        <v>832.3</v>
      </c>
      <c r="W51" s="30">
        <f t="shared" si="1"/>
        <v>1165.2199999999987</v>
      </c>
    </row>
    <row r="52" spans="1:23" s="1" customFormat="1" ht="12.75" x14ac:dyDescent="0.2">
      <c r="A52" s="12">
        <v>32101</v>
      </c>
      <c r="B52" s="13" t="s">
        <v>86</v>
      </c>
      <c r="C52" s="14">
        <v>273</v>
      </c>
      <c r="D52" s="15">
        <v>7.07</v>
      </c>
      <c r="E52" s="15">
        <v>7.67</v>
      </c>
      <c r="F52" s="16">
        <v>100</v>
      </c>
      <c r="G52" s="17">
        <v>9.4106126989999996</v>
      </c>
      <c r="H52" s="14">
        <v>1105.3065999999999</v>
      </c>
      <c r="I52" s="15" t="s">
        <v>44</v>
      </c>
      <c r="J52" s="15" t="s">
        <v>44</v>
      </c>
      <c r="K52" s="15">
        <v>0.23780000000000001</v>
      </c>
      <c r="L52" s="18">
        <v>13.8108</v>
      </c>
      <c r="M52" s="18">
        <v>26.680800000000001</v>
      </c>
      <c r="N52" s="19">
        <v>453.07080000000002</v>
      </c>
      <c r="O52" s="18">
        <v>23.736799999999999</v>
      </c>
      <c r="P52" s="15" t="s">
        <v>44</v>
      </c>
      <c r="Q52" s="15">
        <v>9.2178000000000004</v>
      </c>
      <c r="R52" s="15">
        <v>0.32240000000000002</v>
      </c>
      <c r="S52" s="15">
        <v>6.2949000000000002</v>
      </c>
      <c r="T52" s="15" t="s">
        <v>42</v>
      </c>
      <c r="U52" s="20">
        <v>0.73470000000000002</v>
      </c>
      <c r="V52" s="30">
        <f t="shared" si="0"/>
        <v>791.69999999999993</v>
      </c>
      <c r="W52" s="30">
        <f t="shared" si="1"/>
        <v>1045.0440000000001</v>
      </c>
    </row>
    <row r="53" spans="1:23" s="1" customFormat="1" ht="12.75" x14ac:dyDescent="0.2">
      <c r="A53" s="12">
        <v>32102</v>
      </c>
      <c r="B53" s="13" t="s">
        <v>87</v>
      </c>
      <c r="C53" s="14">
        <v>347</v>
      </c>
      <c r="D53" s="15">
        <v>7.14</v>
      </c>
      <c r="E53" s="15">
        <v>7.74</v>
      </c>
      <c r="F53" s="16">
        <v>100</v>
      </c>
      <c r="G53" s="17">
        <v>12.652591574100001</v>
      </c>
      <c r="H53" s="14">
        <v>1631.7856999999999</v>
      </c>
      <c r="I53" s="15" t="s">
        <v>44</v>
      </c>
      <c r="J53" s="15" t="s">
        <v>44</v>
      </c>
      <c r="K53" s="15">
        <v>0.3906</v>
      </c>
      <c r="L53" s="18">
        <v>17.5167</v>
      </c>
      <c r="M53" s="18">
        <v>33.565800000000003</v>
      </c>
      <c r="N53" s="19">
        <v>523.96209999999996</v>
      </c>
      <c r="O53" s="18">
        <v>25.385000000000002</v>
      </c>
      <c r="P53" s="15" t="s">
        <v>44</v>
      </c>
      <c r="Q53" s="15">
        <v>9.4865999999999993</v>
      </c>
      <c r="R53" s="15">
        <v>0.33479999999999999</v>
      </c>
      <c r="S53" s="15">
        <v>4.7824</v>
      </c>
      <c r="T53" s="15">
        <v>0.1618</v>
      </c>
      <c r="U53" s="20">
        <v>1.6071</v>
      </c>
      <c r="V53" s="30">
        <f t="shared" si="0"/>
        <v>1006.3</v>
      </c>
      <c r="W53" s="30">
        <f t="shared" si="1"/>
        <v>1046.551999999999</v>
      </c>
    </row>
    <row r="54" spans="1:23" s="1" customFormat="1" ht="12.75" x14ac:dyDescent="0.2">
      <c r="A54" s="12">
        <v>32103</v>
      </c>
      <c r="B54" s="13" t="s">
        <v>88</v>
      </c>
      <c r="C54" s="14">
        <v>439</v>
      </c>
      <c r="D54" s="15">
        <v>7.27</v>
      </c>
      <c r="E54" s="15">
        <v>7.87</v>
      </c>
      <c r="F54" s="16">
        <v>100</v>
      </c>
      <c r="G54" s="17">
        <v>19.721812179499999</v>
      </c>
      <c r="H54" s="14">
        <v>2766.1565000000001</v>
      </c>
      <c r="I54" s="15" t="s">
        <v>39</v>
      </c>
      <c r="J54" s="15" t="s">
        <v>39</v>
      </c>
      <c r="K54" s="15">
        <v>0.28910000000000002</v>
      </c>
      <c r="L54" s="18">
        <v>14.8186</v>
      </c>
      <c r="M54" s="18">
        <v>44.603200000000001</v>
      </c>
      <c r="N54" s="19">
        <v>686.27549999999997</v>
      </c>
      <c r="O54" s="18">
        <v>31.524899999999999</v>
      </c>
      <c r="P54" s="15" t="s">
        <v>39</v>
      </c>
      <c r="Q54" s="15">
        <v>13.271000000000001</v>
      </c>
      <c r="R54" s="15">
        <v>0.38550000000000001</v>
      </c>
      <c r="S54" s="15">
        <v>5.0057</v>
      </c>
      <c r="T54" s="15">
        <v>0.1134</v>
      </c>
      <c r="U54" s="20">
        <v>2.2052</v>
      </c>
      <c r="V54" s="30">
        <f t="shared" si="0"/>
        <v>1273.0999999999999</v>
      </c>
      <c r="W54" s="30">
        <f t="shared" si="1"/>
        <v>662.01199999999938</v>
      </c>
    </row>
    <row r="55" spans="1:23" s="1" customFormat="1" ht="12.75" x14ac:dyDescent="0.2">
      <c r="A55" s="12">
        <v>32104</v>
      </c>
      <c r="B55" s="13" t="s">
        <v>89</v>
      </c>
      <c r="C55" s="14">
        <v>402</v>
      </c>
      <c r="D55" s="15">
        <v>7.27</v>
      </c>
      <c r="E55" s="15">
        <v>7.87</v>
      </c>
      <c r="F55" s="16">
        <v>100</v>
      </c>
      <c r="G55" s="17">
        <v>16.8435495463</v>
      </c>
      <c r="H55" s="14">
        <v>2311.0212999999999</v>
      </c>
      <c r="I55" s="15" t="s">
        <v>39</v>
      </c>
      <c r="J55" s="15" t="s">
        <v>39</v>
      </c>
      <c r="K55" s="15">
        <v>0.51380000000000003</v>
      </c>
      <c r="L55" s="18">
        <v>29.342099999999999</v>
      </c>
      <c r="M55" s="18">
        <v>40.144100000000002</v>
      </c>
      <c r="N55" s="19">
        <v>615.06269999999995</v>
      </c>
      <c r="O55" s="18">
        <v>29.4298</v>
      </c>
      <c r="P55" s="15" t="s">
        <v>39</v>
      </c>
      <c r="Q55" s="15">
        <v>13.797000000000001</v>
      </c>
      <c r="R55" s="15">
        <v>0.36969999999999997</v>
      </c>
      <c r="S55" s="15">
        <v>6.1403999999999996</v>
      </c>
      <c r="T55" s="15">
        <v>0.33210000000000001</v>
      </c>
      <c r="U55" s="20">
        <v>1.8484</v>
      </c>
      <c r="V55" s="30">
        <f t="shared" si="0"/>
        <v>1165.8</v>
      </c>
      <c r="W55" s="30">
        <f t="shared" si="1"/>
        <v>606.21599999999944</v>
      </c>
    </row>
    <row r="56" spans="1:23" s="1" customFormat="1" ht="12.75" x14ac:dyDescent="0.2">
      <c r="A56" s="12">
        <v>32105</v>
      </c>
      <c r="B56" s="13" t="s">
        <v>90</v>
      </c>
      <c r="C56" s="14">
        <v>360</v>
      </c>
      <c r="D56" s="15">
        <v>7.03</v>
      </c>
      <c r="E56" s="15">
        <v>7.63</v>
      </c>
      <c r="F56" s="16">
        <v>100</v>
      </c>
      <c r="G56" s="17">
        <v>9.7248028367000003</v>
      </c>
      <c r="H56" s="14">
        <v>1251.4222</v>
      </c>
      <c r="I56" s="15" t="s">
        <v>44</v>
      </c>
      <c r="J56" s="15">
        <v>6.6699999999999995E-2</v>
      </c>
      <c r="K56" s="15">
        <v>0.82779999999999998</v>
      </c>
      <c r="L56" s="18">
        <v>18.45</v>
      </c>
      <c r="M56" s="18">
        <v>32.6556</v>
      </c>
      <c r="N56" s="19">
        <v>399.53890000000001</v>
      </c>
      <c r="O56" s="18">
        <v>18.149999999999999</v>
      </c>
      <c r="P56" s="15" t="s">
        <v>44</v>
      </c>
      <c r="Q56" s="15">
        <v>12.527799999999999</v>
      </c>
      <c r="R56" s="15">
        <v>0.33329999999999999</v>
      </c>
      <c r="S56" s="15">
        <v>2.3555999999999999</v>
      </c>
      <c r="T56" s="15">
        <v>0.4778</v>
      </c>
      <c r="U56" s="20">
        <v>1.2</v>
      </c>
      <c r="V56" s="30">
        <f t="shared" si="0"/>
        <v>1044</v>
      </c>
      <c r="W56" s="30">
        <f t="shared" si="1"/>
        <v>1545.1200000000001</v>
      </c>
    </row>
    <row r="57" spans="1:23" s="1" customFormat="1" ht="12.75" x14ac:dyDescent="0.2">
      <c r="A57" s="12">
        <v>32106</v>
      </c>
      <c r="B57" s="13" t="s">
        <v>91</v>
      </c>
      <c r="C57" s="14">
        <v>366</v>
      </c>
      <c r="D57" s="15">
        <v>6.86</v>
      </c>
      <c r="E57" s="15">
        <v>7.46</v>
      </c>
      <c r="F57" s="16">
        <v>100</v>
      </c>
      <c r="G57" s="17">
        <v>8.4555019532000006</v>
      </c>
      <c r="H57" s="14">
        <v>1090.4486999999999</v>
      </c>
      <c r="I57" s="15" t="s">
        <v>44</v>
      </c>
      <c r="J57" s="15">
        <v>5.8799999999999998E-2</v>
      </c>
      <c r="K57" s="15">
        <v>0.63570000000000004</v>
      </c>
      <c r="L57" s="18">
        <v>22.222200000000001</v>
      </c>
      <c r="M57" s="18">
        <v>28.3066</v>
      </c>
      <c r="N57" s="19">
        <v>343.1891</v>
      </c>
      <c r="O57" s="18">
        <v>20.7105</v>
      </c>
      <c r="P57" s="15" t="s">
        <v>44</v>
      </c>
      <c r="Q57" s="15">
        <v>16.276700000000002</v>
      </c>
      <c r="R57" s="15">
        <v>0.57689999999999997</v>
      </c>
      <c r="S57" s="15">
        <v>2.3451</v>
      </c>
      <c r="T57" s="15">
        <v>0.23499999999999999</v>
      </c>
      <c r="U57" s="20">
        <v>1.1966000000000001</v>
      </c>
      <c r="V57" s="30">
        <f t="shared" si="0"/>
        <v>1061.3999999999999</v>
      </c>
      <c r="W57" s="30">
        <f t="shared" si="1"/>
        <v>2292.6239999999998</v>
      </c>
    </row>
    <row r="58" spans="1:23" s="1" customFormat="1" ht="12.75" x14ac:dyDescent="0.2">
      <c r="A58" s="12">
        <v>32107</v>
      </c>
      <c r="B58" s="13" t="s">
        <v>92</v>
      </c>
      <c r="C58" s="14">
        <v>364</v>
      </c>
      <c r="D58" s="15">
        <v>7.07</v>
      </c>
      <c r="E58" s="15">
        <v>7.67</v>
      </c>
      <c r="F58" s="16">
        <v>100</v>
      </c>
      <c r="G58" s="17">
        <v>11.7120910368</v>
      </c>
      <c r="H58" s="14">
        <v>1616.2665</v>
      </c>
      <c r="I58" s="15" t="s">
        <v>44</v>
      </c>
      <c r="J58" s="15">
        <v>5.5100000000000003E-2</v>
      </c>
      <c r="K58" s="15">
        <v>0.69930000000000003</v>
      </c>
      <c r="L58" s="18">
        <v>21.2059</v>
      </c>
      <c r="M58" s="18">
        <v>31.580400000000001</v>
      </c>
      <c r="N58" s="19">
        <v>419.05290000000002</v>
      </c>
      <c r="O58" s="18">
        <v>22.378900000000002</v>
      </c>
      <c r="P58" s="15" t="s">
        <v>44</v>
      </c>
      <c r="Q58" s="15">
        <v>13.2654</v>
      </c>
      <c r="R58" s="15">
        <v>0.40200000000000002</v>
      </c>
      <c r="S58" s="15">
        <v>2.7368000000000001</v>
      </c>
      <c r="T58" s="15">
        <v>0.25879999999999997</v>
      </c>
      <c r="U58" s="20">
        <v>1.6575</v>
      </c>
      <c r="V58" s="30">
        <f t="shared" si="0"/>
        <v>1055.5999999999999</v>
      </c>
      <c r="W58" s="30">
        <f t="shared" si="1"/>
        <v>1393.3920000000003</v>
      </c>
    </row>
    <row r="59" spans="1:23" s="1" customFormat="1" ht="12.75" x14ac:dyDescent="0.2">
      <c r="A59" s="12">
        <v>32108</v>
      </c>
      <c r="B59" s="13" t="s">
        <v>93</v>
      </c>
      <c r="C59" s="14">
        <v>406</v>
      </c>
      <c r="D59" s="15">
        <v>7.13</v>
      </c>
      <c r="E59" s="15">
        <v>7.73</v>
      </c>
      <c r="F59" s="16">
        <v>100</v>
      </c>
      <c r="G59" s="17">
        <v>14.4744369331</v>
      </c>
      <c r="H59" s="14">
        <v>1766.6124</v>
      </c>
      <c r="I59" s="15" t="s">
        <v>44</v>
      </c>
      <c r="J59" s="15">
        <v>7.8700000000000006E-2</v>
      </c>
      <c r="K59" s="15">
        <v>0.85960000000000003</v>
      </c>
      <c r="L59" s="18">
        <v>29.005600000000001</v>
      </c>
      <c r="M59" s="18">
        <v>31.157299999999999</v>
      </c>
      <c r="N59" s="19">
        <v>660.05619999999999</v>
      </c>
      <c r="O59" s="18">
        <v>32.573</v>
      </c>
      <c r="P59" s="15" t="s">
        <v>44</v>
      </c>
      <c r="Q59" s="15">
        <v>14.0337</v>
      </c>
      <c r="R59" s="15">
        <v>0.24160000000000001</v>
      </c>
      <c r="S59" s="15">
        <v>2.6684999999999999</v>
      </c>
      <c r="T59" s="15">
        <v>0.25840000000000002</v>
      </c>
      <c r="U59" s="20">
        <v>1.764</v>
      </c>
      <c r="V59" s="30">
        <f t="shared" si="0"/>
        <v>1177.3999999999999</v>
      </c>
      <c r="W59" s="30">
        <f t="shared" si="1"/>
        <v>1271.5919999999978</v>
      </c>
    </row>
    <row r="60" spans="1:23" s="1" customFormat="1" ht="12.75" x14ac:dyDescent="0.2">
      <c r="A60" s="12">
        <v>32109</v>
      </c>
      <c r="B60" s="13" t="s">
        <v>94</v>
      </c>
      <c r="C60" s="14">
        <v>402</v>
      </c>
      <c r="D60" s="15">
        <v>7.17</v>
      </c>
      <c r="E60" s="15">
        <v>7.77</v>
      </c>
      <c r="F60" s="16">
        <v>100</v>
      </c>
      <c r="G60" s="17">
        <v>12.6767349041</v>
      </c>
      <c r="H60" s="14">
        <v>1762.1643999999999</v>
      </c>
      <c r="I60" s="15" t="s">
        <v>39</v>
      </c>
      <c r="J60" s="15" t="s">
        <v>39</v>
      </c>
      <c r="K60" s="15">
        <v>0.79859999999999998</v>
      </c>
      <c r="L60" s="18">
        <v>36.666699999999999</v>
      </c>
      <c r="M60" s="18">
        <v>32.899299999999997</v>
      </c>
      <c r="N60" s="19">
        <v>445.9606</v>
      </c>
      <c r="O60" s="18">
        <v>28.3507</v>
      </c>
      <c r="P60" s="15" t="s">
        <v>39</v>
      </c>
      <c r="Q60" s="15">
        <v>15</v>
      </c>
      <c r="R60" s="15">
        <v>0.24879999999999999</v>
      </c>
      <c r="S60" s="15">
        <v>2.7488000000000001</v>
      </c>
      <c r="T60" s="15">
        <v>0.50929999999999997</v>
      </c>
      <c r="U60" s="20">
        <v>1.6262000000000001</v>
      </c>
      <c r="V60" s="30">
        <f t="shared" si="0"/>
        <v>1165.8</v>
      </c>
      <c r="W60" s="30">
        <f t="shared" si="1"/>
        <v>1072.5360000000019</v>
      </c>
    </row>
    <row r="61" spans="1:23" s="1" customFormat="1" ht="12.75" x14ac:dyDescent="0.2">
      <c r="A61" s="12">
        <v>32110</v>
      </c>
      <c r="B61" s="13" t="s">
        <v>95</v>
      </c>
      <c r="C61" s="14">
        <v>392</v>
      </c>
      <c r="D61" s="15">
        <v>7.11</v>
      </c>
      <c r="E61" s="15">
        <v>7.71</v>
      </c>
      <c r="F61" s="16">
        <v>100</v>
      </c>
      <c r="G61" s="17">
        <v>12.7030113389</v>
      </c>
      <c r="H61" s="14">
        <v>1687.7381</v>
      </c>
      <c r="I61" s="15" t="s">
        <v>39</v>
      </c>
      <c r="J61" s="15">
        <v>5.3600000000000002E-2</v>
      </c>
      <c r="K61" s="15">
        <v>1.2679</v>
      </c>
      <c r="L61" s="18">
        <v>37.678600000000003</v>
      </c>
      <c r="M61" s="18">
        <v>31.113099999999999</v>
      </c>
      <c r="N61" s="19">
        <v>494.0179</v>
      </c>
      <c r="O61" s="18">
        <v>29</v>
      </c>
      <c r="P61" s="15" t="s">
        <v>39</v>
      </c>
      <c r="Q61" s="15">
        <v>15.577400000000001</v>
      </c>
      <c r="R61" s="15">
        <v>0.26190000000000002</v>
      </c>
      <c r="S61" s="15">
        <v>2.9106999999999998</v>
      </c>
      <c r="T61" s="15">
        <v>0.5</v>
      </c>
      <c r="U61" s="20">
        <v>1.7798</v>
      </c>
      <c r="V61" s="30">
        <f t="shared" si="0"/>
        <v>1136.8</v>
      </c>
      <c r="W61" s="30">
        <f t="shared" si="1"/>
        <v>1318.6880000000001</v>
      </c>
    </row>
    <row r="62" spans="1:23" s="1" customFormat="1" ht="12.75" x14ac:dyDescent="0.2">
      <c r="A62" s="12">
        <v>32111</v>
      </c>
      <c r="B62" s="13" t="s">
        <v>96</v>
      </c>
      <c r="C62" s="14">
        <v>334</v>
      </c>
      <c r="D62" s="15">
        <v>6.73</v>
      </c>
      <c r="E62" s="15">
        <v>7.33</v>
      </c>
      <c r="F62" s="16">
        <v>100</v>
      </c>
      <c r="G62" s="17">
        <v>8.6411738986</v>
      </c>
      <c r="H62" s="14">
        <v>1012.1517</v>
      </c>
      <c r="I62" s="15" t="s">
        <v>44</v>
      </c>
      <c r="J62" s="15">
        <v>6.1800000000000001E-2</v>
      </c>
      <c r="K62" s="15">
        <v>1.0112000000000001</v>
      </c>
      <c r="L62" s="18">
        <v>22.561800000000002</v>
      </c>
      <c r="M62" s="18">
        <v>22.6629</v>
      </c>
      <c r="N62" s="19">
        <v>416.95510000000002</v>
      </c>
      <c r="O62" s="18">
        <v>15.084300000000001</v>
      </c>
      <c r="P62" s="15" t="s">
        <v>44</v>
      </c>
      <c r="Q62" s="15">
        <v>10.9663</v>
      </c>
      <c r="R62" s="15">
        <v>0.41570000000000001</v>
      </c>
      <c r="S62" s="15">
        <v>1.8089999999999999</v>
      </c>
      <c r="T62" s="15">
        <v>0.73599999999999999</v>
      </c>
      <c r="U62" s="20">
        <v>0.92130000000000001</v>
      </c>
      <c r="V62" s="30">
        <f t="shared" si="0"/>
        <v>968.6</v>
      </c>
      <c r="W62" s="30">
        <f t="shared" si="1"/>
        <v>2595.848</v>
      </c>
    </row>
    <row r="63" spans="1:23" s="1" customFormat="1" ht="12.75" x14ac:dyDescent="0.2">
      <c r="A63" s="12">
        <v>32112</v>
      </c>
      <c r="B63" s="13" t="s">
        <v>97</v>
      </c>
      <c r="C63" s="14">
        <v>343</v>
      </c>
      <c r="D63" s="15">
        <v>6.85</v>
      </c>
      <c r="E63" s="15">
        <v>7.45</v>
      </c>
      <c r="F63" s="16">
        <v>100</v>
      </c>
      <c r="G63" s="17">
        <v>9.1162198919000001</v>
      </c>
      <c r="H63" s="14">
        <v>1142.1158</v>
      </c>
      <c r="I63" s="15" t="s">
        <v>44</v>
      </c>
      <c r="J63" s="15">
        <v>6.4899999999999999E-2</v>
      </c>
      <c r="K63" s="15">
        <v>1.1797</v>
      </c>
      <c r="L63" s="18">
        <v>36.060600000000001</v>
      </c>
      <c r="M63" s="18">
        <v>22.196999999999999</v>
      </c>
      <c r="N63" s="19">
        <v>395.11360000000002</v>
      </c>
      <c r="O63" s="18">
        <v>21.3203</v>
      </c>
      <c r="P63" s="15" t="s">
        <v>44</v>
      </c>
      <c r="Q63" s="15">
        <v>12.905799999999999</v>
      </c>
      <c r="R63" s="15">
        <v>0.39500000000000002</v>
      </c>
      <c r="S63" s="15">
        <v>1.8506</v>
      </c>
      <c r="T63" s="15">
        <v>0.85499999999999998</v>
      </c>
      <c r="U63" s="20">
        <v>1.131</v>
      </c>
      <c r="V63" s="30">
        <f t="shared" si="0"/>
        <v>994.69999999999993</v>
      </c>
      <c r="W63" s="30">
        <f t="shared" si="1"/>
        <v>2188.3399999999992</v>
      </c>
    </row>
    <row r="64" spans="1:23" s="1" customFormat="1" ht="12.75" x14ac:dyDescent="0.2">
      <c r="A64" s="12">
        <v>32113</v>
      </c>
      <c r="B64" s="13" t="s">
        <v>98</v>
      </c>
      <c r="C64" s="14">
        <v>322</v>
      </c>
      <c r="D64" s="15">
        <v>6.76</v>
      </c>
      <c r="E64" s="15">
        <v>7.36</v>
      </c>
      <c r="F64" s="16">
        <v>100</v>
      </c>
      <c r="G64" s="17">
        <v>7.8471414291999997</v>
      </c>
      <c r="H64" s="14">
        <v>973.73869999999999</v>
      </c>
      <c r="I64" s="15" t="s">
        <v>39</v>
      </c>
      <c r="J64" s="15" t="s">
        <v>39</v>
      </c>
      <c r="K64" s="15">
        <v>0.88800000000000001</v>
      </c>
      <c r="L64" s="18">
        <v>19.655000000000001</v>
      </c>
      <c r="M64" s="18">
        <v>31.917400000000001</v>
      </c>
      <c r="N64" s="19">
        <v>338.57470000000001</v>
      </c>
      <c r="O64" s="18">
        <v>16.792999999999999</v>
      </c>
      <c r="P64" s="15" t="s">
        <v>39</v>
      </c>
      <c r="Q64" s="15">
        <v>17.2851</v>
      </c>
      <c r="R64" s="15">
        <v>0.39029999999999998</v>
      </c>
      <c r="S64" s="15">
        <v>2.5678999999999998</v>
      </c>
      <c r="T64" s="15">
        <v>0.4355</v>
      </c>
      <c r="U64" s="20">
        <v>1.4762</v>
      </c>
      <c r="V64" s="30">
        <f t="shared" si="0"/>
        <v>933.8</v>
      </c>
      <c r="W64" s="30">
        <f t="shared" si="1"/>
        <v>2390.5279999999989</v>
      </c>
    </row>
    <row r="65" spans="1:23" s="1" customFormat="1" ht="12.75" x14ac:dyDescent="0.2">
      <c r="A65" s="12">
        <v>32114</v>
      </c>
      <c r="B65" s="13" t="s">
        <v>99</v>
      </c>
      <c r="C65" s="14">
        <v>356</v>
      </c>
      <c r="D65" s="15">
        <v>7.25</v>
      </c>
      <c r="E65" s="15">
        <v>7.85</v>
      </c>
      <c r="F65" s="16">
        <v>100</v>
      </c>
      <c r="G65" s="17">
        <v>15.935812567999999</v>
      </c>
      <c r="H65" s="14">
        <v>2344.2586000000001</v>
      </c>
      <c r="I65" s="15" t="s">
        <v>39</v>
      </c>
      <c r="J65" s="15" t="s">
        <v>39</v>
      </c>
      <c r="K65" s="15">
        <v>0.80879999999999996</v>
      </c>
      <c r="L65" s="18">
        <v>34.313699999999997</v>
      </c>
      <c r="M65" s="18">
        <v>37.886000000000003</v>
      </c>
      <c r="N65" s="19">
        <v>485.37990000000002</v>
      </c>
      <c r="O65" s="18">
        <v>41.347999999999999</v>
      </c>
      <c r="P65" s="15" t="s">
        <v>39</v>
      </c>
      <c r="Q65" s="15">
        <v>16.684999999999999</v>
      </c>
      <c r="R65" s="15">
        <v>0.29409999999999997</v>
      </c>
      <c r="S65" s="15">
        <v>3.4864999999999999</v>
      </c>
      <c r="T65" s="15">
        <v>0.26960000000000001</v>
      </c>
      <c r="U65" s="20">
        <v>2.2120000000000002</v>
      </c>
      <c r="V65" s="30">
        <f t="shared" si="0"/>
        <v>1032.3999999999999</v>
      </c>
      <c r="W65" s="30">
        <f t="shared" si="1"/>
        <v>619.44000000000142</v>
      </c>
    </row>
    <row r="66" spans="1:23" s="1" customFormat="1" ht="12.75" x14ac:dyDescent="0.2">
      <c r="A66" s="12">
        <v>32115</v>
      </c>
      <c r="B66" s="13" t="s">
        <v>100</v>
      </c>
      <c r="C66" s="14">
        <v>383</v>
      </c>
      <c r="D66" s="15">
        <v>7.28</v>
      </c>
      <c r="E66" s="15">
        <v>7.88</v>
      </c>
      <c r="F66" s="16">
        <v>100</v>
      </c>
      <c r="G66" s="17">
        <v>13.811050038499999</v>
      </c>
      <c r="H66" s="14">
        <v>2113.6087000000002</v>
      </c>
      <c r="I66" s="15" t="s">
        <v>44</v>
      </c>
      <c r="J66" s="15" t="s">
        <v>44</v>
      </c>
      <c r="K66" s="15">
        <v>1.6521999999999999</v>
      </c>
      <c r="L66" s="18">
        <v>32.554299999999998</v>
      </c>
      <c r="M66" s="18">
        <v>25.320699999999999</v>
      </c>
      <c r="N66" s="19">
        <v>372.6902</v>
      </c>
      <c r="O66" s="18">
        <v>32.255400000000002</v>
      </c>
      <c r="P66" s="15" t="s">
        <v>44</v>
      </c>
      <c r="Q66" s="15">
        <v>16.635899999999999</v>
      </c>
      <c r="R66" s="15">
        <v>0.26090000000000002</v>
      </c>
      <c r="S66" s="15">
        <v>2.3803999999999998</v>
      </c>
      <c r="T66" s="15">
        <v>0.52170000000000005</v>
      </c>
      <c r="U66" s="20">
        <v>4.5109000000000004</v>
      </c>
      <c r="V66" s="30">
        <f t="shared" si="0"/>
        <v>1110.7</v>
      </c>
      <c r="W66" s="30">
        <f t="shared" si="1"/>
        <v>533.13600000000054</v>
      </c>
    </row>
    <row r="67" spans="1:23" s="1" customFormat="1" ht="12.75" x14ac:dyDescent="0.2">
      <c r="A67" s="12">
        <v>32116</v>
      </c>
      <c r="B67" s="13" t="s">
        <v>101</v>
      </c>
      <c r="C67" s="14">
        <v>420</v>
      </c>
      <c r="D67" s="15">
        <v>7.3</v>
      </c>
      <c r="E67" s="15">
        <v>7.9</v>
      </c>
      <c r="F67" s="16">
        <v>100</v>
      </c>
      <c r="G67" s="17">
        <v>16.363451706199999</v>
      </c>
      <c r="H67" s="14">
        <v>2411.7833000000001</v>
      </c>
      <c r="I67" s="15" t="s">
        <v>39</v>
      </c>
      <c r="J67" s="15" t="s">
        <v>39</v>
      </c>
      <c r="K67" s="15">
        <v>1.0837000000000001</v>
      </c>
      <c r="L67" s="18">
        <v>34.524099999999997</v>
      </c>
      <c r="M67" s="18">
        <v>28.698399999999999</v>
      </c>
      <c r="N67" s="19">
        <v>495.90600000000001</v>
      </c>
      <c r="O67" s="18">
        <v>46.181199999999997</v>
      </c>
      <c r="P67" s="15" t="s">
        <v>39</v>
      </c>
      <c r="Q67" s="15">
        <v>22.631900000000002</v>
      </c>
      <c r="R67" s="15">
        <v>0.29820000000000002</v>
      </c>
      <c r="S67" s="15">
        <v>2.9529999999999998</v>
      </c>
      <c r="T67" s="15">
        <v>0.2064</v>
      </c>
      <c r="U67" s="20">
        <v>2.5516000000000001</v>
      </c>
      <c r="V67" s="30">
        <f t="shared" si="0"/>
        <v>1218</v>
      </c>
      <c r="W67" s="30">
        <f t="shared" si="1"/>
        <v>487.19999999999828</v>
      </c>
    </row>
    <row r="68" spans="1:23" s="1" customFormat="1" ht="12.75" x14ac:dyDescent="0.2">
      <c r="A68" s="12">
        <v>32117</v>
      </c>
      <c r="B68" s="13" t="s">
        <v>102</v>
      </c>
      <c r="C68" s="14">
        <v>372</v>
      </c>
      <c r="D68" s="15">
        <v>7.21</v>
      </c>
      <c r="E68" s="15">
        <v>7.81</v>
      </c>
      <c r="F68" s="16">
        <v>100</v>
      </c>
      <c r="G68" s="17">
        <v>11.941941015099999</v>
      </c>
      <c r="H68" s="14">
        <v>1643.1293000000001</v>
      </c>
      <c r="I68" s="15" t="s">
        <v>39</v>
      </c>
      <c r="J68" s="15" t="s">
        <v>39</v>
      </c>
      <c r="K68" s="15">
        <v>1.2242999999999999</v>
      </c>
      <c r="L68" s="18">
        <v>67.4542</v>
      </c>
      <c r="M68" s="18">
        <v>43.604100000000003</v>
      </c>
      <c r="N68" s="19">
        <v>425.36040000000003</v>
      </c>
      <c r="O68" s="18">
        <v>51.069800000000001</v>
      </c>
      <c r="P68" s="15" t="s">
        <v>39</v>
      </c>
      <c r="Q68" s="15">
        <v>16.058399999999999</v>
      </c>
      <c r="R68" s="15">
        <v>0.60640000000000005</v>
      </c>
      <c r="S68" s="15">
        <v>3.7357</v>
      </c>
      <c r="T68" s="15">
        <v>0.53200000000000003</v>
      </c>
      <c r="U68" s="20">
        <v>1.905</v>
      </c>
      <c r="V68" s="30">
        <f t="shared" si="0"/>
        <v>1078.8</v>
      </c>
      <c r="W68" s="30">
        <f t="shared" si="1"/>
        <v>819.88800000000151</v>
      </c>
    </row>
    <row r="69" spans="1:23" s="1" customFormat="1" ht="12.75" x14ac:dyDescent="0.2">
      <c r="A69" s="12">
        <v>32118</v>
      </c>
      <c r="B69" s="13" t="s">
        <v>103</v>
      </c>
      <c r="C69" s="14">
        <v>327</v>
      </c>
      <c r="D69" s="15">
        <v>7.21</v>
      </c>
      <c r="E69" s="15">
        <v>7.81</v>
      </c>
      <c r="F69" s="16">
        <v>100</v>
      </c>
      <c r="G69" s="17">
        <v>10.1815477926</v>
      </c>
      <c r="H69" s="14">
        <v>1508.383</v>
      </c>
      <c r="I69" s="15" t="s">
        <v>44</v>
      </c>
      <c r="J69" s="15" t="s">
        <v>44</v>
      </c>
      <c r="K69" s="15">
        <v>0.87770000000000004</v>
      </c>
      <c r="L69" s="18">
        <v>49.952100000000002</v>
      </c>
      <c r="M69" s="18">
        <v>31.867000000000001</v>
      </c>
      <c r="N69" s="19">
        <v>298.36700000000002</v>
      </c>
      <c r="O69" s="18">
        <v>39.765999999999998</v>
      </c>
      <c r="P69" s="15" t="s">
        <v>44</v>
      </c>
      <c r="Q69" s="15">
        <v>16.452100000000002</v>
      </c>
      <c r="R69" s="15">
        <v>0.5585</v>
      </c>
      <c r="S69" s="15">
        <v>3.1755</v>
      </c>
      <c r="T69" s="15">
        <v>0.31909999999999999</v>
      </c>
      <c r="U69" s="20">
        <v>2.0213000000000001</v>
      </c>
      <c r="V69" s="30">
        <f t="shared" si="0"/>
        <v>948.3</v>
      </c>
      <c r="W69" s="30">
        <f t="shared" si="1"/>
        <v>720.70800000000145</v>
      </c>
    </row>
    <row r="70" spans="1:23" s="1" customFormat="1" ht="12.75" x14ac:dyDescent="0.2">
      <c r="A70" s="12">
        <v>32119</v>
      </c>
      <c r="B70" s="13" t="s">
        <v>104</v>
      </c>
      <c r="C70" s="14">
        <v>310</v>
      </c>
      <c r="D70" s="15">
        <v>7.16</v>
      </c>
      <c r="E70" s="15">
        <v>7.76</v>
      </c>
      <c r="F70" s="16">
        <v>100</v>
      </c>
      <c r="G70" s="17">
        <v>7.5816442915</v>
      </c>
      <c r="H70" s="14">
        <v>1178.3737000000001</v>
      </c>
      <c r="I70" s="15" t="s">
        <v>44</v>
      </c>
      <c r="J70" s="15" t="s">
        <v>44</v>
      </c>
      <c r="K70" s="15">
        <v>0.86319999999999997</v>
      </c>
      <c r="L70" s="18">
        <v>46.8842</v>
      </c>
      <c r="M70" s="18">
        <v>25.0105</v>
      </c>
      <c r="N70" s="19">
        <v>188.3526</v>
      </c>
      <c r="O70" s="18">
        <v>28.757899999999999</v>
      </c>
      <c r="P70" s="15" t="s">
        <v>44</v>
      </c>
      <c r="Q70" s="15">
        <v>12.8895</v>
      </c>
      <c r="R70" s="15">
        <v>0.47370000000000001</v>
      </c>
      <c r="S70" s="15">
        <v>2.6737000000000002</v>
      </c>
      <c r="T70" s="15">
        <v>0.78949999999999998</v>
      </c>
      <c r="U70" s="20">
        <v>1.2474000000000001</v>
      </c>
      <c r="V70" s="30">
        <f t="shared" si="0"/>
        <v>899</v>
      </c>
      <c r="W70" s="30">
        <f t="shared" si="1"/>
        <v>863.04000000000065</v>
      </c>
    </row>
    <row r="71" spans="1:23" s="1" customFormat="1" ht="12.75" x14ac:dyDescent="0.2">
      <c r="A71" s="12">
        <v>32120</v>
      </c>
      <c r="B71" s="13" t="s">
        <v>105</v>
      </c>
      <c r="C71" s="14">
        <v>311</v>
      </c>
      <c r="D71" s="15">
        <v>7.25</v>
      </c>
      <c r="E71" s="15">
        <v>7.85</v>
      </c>
      <c r="F71" s="16">
        <v>100</v>
      </c>
      <c r="G71" s="17">
        <v>8.7117748222000007</v>
      </c>
      <c r="H71" s="14">
        <v>1319.3393000000001</v>
      </c>
      <c r="I71" s="15" t="s">
        <v>44</v>
      </c>
      <c r="J71" s="15">
        <v>4.2299999999999997E-2</v>
      </c>
      <c r="K71" s="15">
        <v>0.82450000000000001</v>
      </c>
      <c r="L71" s="18">
        <v>46.178600000000003</v>
      </c>
      <c r="M71" s="18">
        <v>26.601500000000001</v>
      </c>
      <c r="N71" s="19">
        <v>238.5042</v>
      </c>
      <c r="O71" s="18">
        <v>37.970399999999998</v>
      </c>
      <c r="P71" s="15" t="s">
        <v>44</v>
      </c>
      <c r="Q71" s="15">
        <v>13.6469</v>
      </c>
      <c r="R71" s="15">
        <v>0.42280000000000001</v>
      </c>
      <c r="S71" s="15">
        <v>2.8012999999999999</v>
      </c>
      <c r="T71" s="15">
        <v>0.48630000000000001</v>
      </c>
      <c r="U71" s="20">
        <v>1.3742000000000001</v>
      </c>
      <c r="V71" s="30">
        <f t="shared" si="0"/>
        <v>901.9</v>
      </c>
      <c r="W71" s="30">
        <f t="shared" si="1"/>
        <v>541.14000000000124</v>
      </c>
    </row>
    <row r="72" spans="1:23" s="1" customFormat="1" ht="12.75" x14ac:dyDescent="0.2">
      <c r="A72" s="12">
        <v>32121</v>
      </c>
      <c r="B72" s="13" t="s">
        <v>106</v>
      </c>
      <c r="C72" s="14">
        <v>313</v>
      </c>
      <c r="D72" s="15">
        <v>7.31</v>
      </c>
      <c r="E72" s="15">
        <v>7.91</v>
      </c>
      <c r="F72" s="16">
        <v>100</v>
      </c>
      <c r="G72" s="17">
        <v>9.8886866884</v>
      </c>
      <c r="H72" s="14">
        <v>1577.3117</v>
      </c>
      <c r="I72" s="15" t="s">
        <v>44</v>
      </c>
      <c r="J72" s="15">
        <v>4.1799999999999997E-2</v>
      </c>
      <c r="K72" s="15">
        <v>0.77410000000000001</v>
      </c>
      <c r="L72" s="18">
        <v>48.310699999999997</v>
      </c>
      <c r="M72" s="18">
        <v>23.2531</v>
      </c>
      <c r="N72" s="19">
        <v>225.02619999999999</v>
      </c>
      <c r="O72" s="18">
        <v>36.752099999999999</v>
      </c>
      <c r="P72" s="15" t="s">
        <v>44</v>
      </c>
      <c r="Q72" s="15">
        <v>15.475899999999999</v>
      </c>
      <c r="R72" s="15">
        <v>0.39750000000000002</v>
      </c>
      <c r="S72" s="15">
        <v>2.6831</v>
      </c>
      <c r="T72" s="15">
        <v>1.5271999999999999</v>
      </c>
      <c r="U72" s="20">
        <v>1.2185999999999999</v>
      </c>
      <c r="V72" s="30">
        <f t="shared" si="0"/>
        <v>907.69999999999993</v>
      </c>
      <c r="W72" s="30">
        <f t="shared" si="1"/>
        <v>326.77199999999948</v>
      </c>
    </row>
    <row r="73" spans="1:23" s="1" customFormat="1" ht="12.75" x14ac:dyDescent="0.2">
      <c r="A73" s="12">
        <v>32122</v>
      </c>
      <c r="B73" s="13" t="s">
        <v>107</v>
      </c>
      <c r="C73" s="14">
        <v>297</v>
      </c>
      <c r="D73" s="15">
        <v>7.24</v>
      </c>
      <c r="E73" s="15">
        <v>7.84</v>
      </c>
      <c r="F73" s="16">
        <v>100</v>
      </c>
      <c r="G73" s="17">
        <v>9.6867931338000002</v>
      </c>
      <c r="H73" s="14">
        <v>1524.8280999999999</v>
      </c>
      <c r="I73" s="15" t="s">
        <v>44</v>
      </c>
      <c r="J73" s="15" t="s">
        <v>44</v>
      </c>
      <c r="K73" s="15">
        <v>0.90100000000000002</v>
      </c>
      <c r="L73" s="18">
        <v>70.989599999999996</v>
      </c>
      <c r="M73" s="18">
        <v>23.2865</v>
      </c>
      <c r="N73" s="19">
        <v>232.9375</v>
      </c>
      <c r="O73" s="18">
        <v>38.151000000000003</v>
      </c>
      <c r="P73" s="15" t="s">
        <v>44</v>
      </c>
      <c r="Q73" s="15">
        <v>14.2135</v>
      </c>
      <c r="R73" s="15">
        <v>0.39579999999999999</v>
      </c>
      <c r="S73" s="15">
        <v>2.0051999999999999</v>
      </c>
      <c r="T73" s="15">
        <v>0.30209999999999998</v>
      </c>
      <c r="U73" s="20">
        <v>1.2656000000000001</v>
      </c>
      <c r="V73" s="30">
        <f t="shared" si="0"/>
        <v>861.3</v>
      </c>
      <c r="W73" s="30">
        <f t="shared" si="1"/>
        <v>551.23200000000043</v>
      </c>
    </row>
    <row r="74" spans="1:23" s="1" customFormat="1" ht="12.75" x14ac:dyDescent="0.2">
      <c r="A74" s="12">
        <v>32123</v>
      </c>
      <c r="B74" s="13" t="s">
        <v>108</v>
      </c>
      <c r="C74" s="14">
        <v>351</v>
      </c>
      <c r="D74" s="15">
        <v>7.01</v>
      </c>
      <c r="E74" s="15">
        <v>7.61</v>
      </c>
      <c r="F74" s="16">
        <v>100</v>
      </c>
      <c r="G74" s="17">
        <v>9.6714637926000009</v>
      </c>
      <c r="H74" s="14">
        <v>1316.4847</v>
      </c>
      <c r="I74" s="15" t="s">
        <v>44</v>
      </c>
      <c r="J74" s="15">
        <v>5.4600000000000003E-2</v>
      </c>
      <c r="K74" s="15">
        <v>0.44209999999999999</v>
      </c>
      <c r="L74" s="18">
        <v>12.347200000000001</v>
      </c>
      <c r="M74" s="18">
        <v>38.924700000000001</v>
      </c>
      <c r="N74" s="19">
        <v>355.32749999999999</v>
      </c>
      <c r="O74" s="18">
        <v>19.716200000000001</v>
      </c>
      <c r="P74" s="15" t="s">
        <v>44</v>
      </c>
      <c r="Q74" s="15">
        <v>6.4793000000000003</v>
      </c>
      <c r="R74" s="15">
        <v>0.2293</v>
      </c>
      <c r="S74" s="15">
        <v>3.5861999999999998</v>
      </c>
      <c r="T74" s="15">
        <v>7.2544000000000004</v>
      </c>
      <c r="U74" s="20">
        <v>3.8974000000000002</v>
      </c>
      <c r="V74" s="30">
        <f t="shared" si="0"/>
        <v>1017.9</v>
      </c>
      <c r="W74" s="30">
        <f t="shared" si="1"/>
        <v>1587.9239999999984</v>
      </c>
    </row>
    <row r="75" spans="1:23" s="1" customFormat="1" ht="12.75" x14ac:dyDescent="0.2">
      <c r="A75" s="12">
        <v>32124</v>
      </c>
      <c r="B75" s="13" t="s">
        <v>109</v>
      </c>
      <c r="C75" s="14">
        <v>339</v>
      </c>
      <c r="D75" s="15">
        <v>7.08</v>
      </c>
      <c r="E75" s="15">
        <v>7.68</v>
      </c>
      <c r="F75" s="16">
        <v>100</v>
      </c>
      <c r="G75" s="17">
        <v>10.2498782531</v>
      </c>
      <c r="H75" s="14">
        <v>1431.5503000000001</v>
      </c>
      <c r="I75" s="15" t="s">
        <v>39</v>
      </c>
      <c r="J75" s="15" t="s">
        <v>39</v>
      </c>
      <c r="K75" s="15">
        <v>0.37190000000000001</v>
      </c>
      <c r="L75" s="18">
        <v>9.7712000000000003</v>
      </c>
      <c r="M75" s="18">
        <v>35.875300000000003</v>
      </c>
      <c r="N75" s="19">
        <v>356.04689999999999</v>
      </c>
      <c r="O75" s="18">
        <v>19.645299999999999</v>
      </c>
      <c r="P75" s="15" t="s">
        <v>39</v>
      </c>
      <c r="Q75" s="15">
        <v>7.6086999999999998</v>
      </c>
      <c r="R75" s="15">
        <v>0.29749999999999999</v>
      </c>
      <c r="S75" s="15">
        <v>3.7414000000000001</v>
      </c>
      <c r="T75" s="15">
        <v>6.3215000000000003</v>
      </c>
      <c r="U75" s="20">
        <v>3.7585999999999999</v>
      </c>
      <c r="V75" s="30">
        <f t="shared" ref="V75:V138" si="2">IF(C75&lt;250,(3.6709*C75)-188.25,C75*2.9)</f>
        <v>983.1</v>
      </c>
      <c r="W75" s="30">
        <f t="shared" ref="W75:W138" si="3">MAX(0,(V75*(Target-E75)*2*1.5*(Depth/6)))</f>
        <v>1258.3680000000008</v>
      </c>
    </row>
    <row r="76" spans="1:23" s="1" customFormat="1" ht="12.75" x14ac:dyDescent="0.2">
      <c r="A76" s="12">
        <v>32125</v>
      </c>
      <c r="B76" s="13" t="s">
        <v>110</v>
      </c>
      <c r="C76" s="14">
        <v>334</v>
      </c>
      <c r="D76" s="15">
        <v>7.11</v>
      </c>
      <c r="E76" s="15">
        <v>7.71</v>
      </c>
      <c r="F76" s="16">
        <v>100</v>
      </c>
      <c r="G76" s="17">
        <v>8.4593366488000008</v>
      </c>
      <c r="H76" s="14">
        <v>1157.3729000000001</v>
      </c>
      <c r="I76" s="15" t="s">
        <v>44</v>
      </c>
      <c r="J76" s="15">
        <v>4.24E-2</v>
      </c>
      <c r="K76" s="15">
        <v>0.34429999999999999</v>
      </c>
      <c r="L76" s="18">
        <v>9.4227000000000007</v>
      </c>
      <c r="M76" s="18">
        <v>26.393000000000001</v>
      </c>
      <c r="N76" s="19">
        <v>309.61329999999998</v>
      </c>
      <c r="O76" s="18">
        <v>18.808299999999999</v>
      </c>
      <c r="P76" s="15" t="s">
        <v>44</v>
      </c>
      <c r="Q76" s="15">
        <v>5.6779999999999999</v>
      </c>
      <c r="R76" s="15">
        <v>0.34960000000000002</v>
      </c>
      <c r="S76" s="15">
        <v>2.8496000000000001</v>
      </c>
      <c r="T76" s="15">
        <v>4.8146000000000004</v>
      </c>
      <c r="U76" s="20">
        <v>3.5064000000000002</v>
      </c>
      <c r="V76" s="30">
        <f t="shared" si="2"/>
        <v>968.6</v>
      </c>
      <c r="W76" s="30">
        <f t="shared" si="3"/>
        <v>1123.5760000000002</v>
      </c>
    </row>
    <row r="77" spans="1:23" s="1" customFormat="1" ht="12.75" x14ac:dyDescent="0.2">
      <c r="A77" s="12">
        <v>32126</v>
      </c>
      <c r="B77" s="13" t="s">
        <v>111</v>
      </c>
      <c r="C77" s="14">
        <v>406</v>
      </c>
      <c r="D77" s="15">
        <v>7.18</v>
      </c>
      <c r="E77" s="15">
        <v>7.78</v>
      </c>
      <c r="F77" s="16">
        <v>100</v>
      </c>
      <c r="G77" s="17">
        <v>14.437818228499999</v>
      </c>
      <c r="H77" s="14">
        <v>2227.5605999999998</v>
      </c>
      <c r="I77" s="15">
        <v>4.9599999999999998E-2</v>
      </c>
      <c r="J77" s="15">
        <v>5.5100000000000003E-2</v>
      </c>
      <c r="K77" s="15">
        <v>0.42949999999999999</v>
      </c>
      <c r="L77" s="18">
        <v>14.576000000000001</v>
      </c>
      <c r="M77" s="18">
        <v>50.297400000000003</v>
      </c>
      <c r="N77" s="19">
        <v>376.03519999999997</v>
      </c>
      <c r="O77" s="18">
        <v>27.5716</v>
      </c>
      <c r="P77" s="15" t="s">
        <v>44</v>
      </c>
      <c r="Q77" s="15">
        <v>8.6067999999999998</v>
      </c>
      <c r="R77" s="15">
        <v>0.45700000000000002</v>
      </c>
      <c r="S77" s="15">
        <v>3.9868000000000001</v>
      </c>
      <c r="T77" s="15">
        <v>47.351300000000002</v>
      </c>
      <c r="U77" s="20">
        <v>4.7081</v>
      </c>
      <c r="V77" s="30">
        <f t="shared" si="2"/>
        <v>1177.3999999999999</v>
      </c>
      <c r="W77" s="30">
        <f t="shared" si="3"/>
        <v>1036.1119999999987</v>
      </c>
    </row>
    <row r="78" spans="1:23" s="1" customFormat="1" ht="12.75" x14ac:dyDescent="0.2">
      <c r="A78" s="12">
        <v>32127</v>
      </c>
      <c r="B78" s="13" t="s">
        <v>112</v>
      </c>
      <c r="C78" s="14">
        <v>383</v>
      </c>
      <c r="D78" s="15">
        <v>7.22</v>
      </c>
      <c r="E78" s="15">
        <v>7.82</v>
      </c>
      <c r="F78" s="16">
        <v>100</v>
      </c>
      <c r="G78" s="17">
        <v>12.9978871672</v>
      </c>
      <c r="H78" s="14">
        <v>1903.8389</v>
      </c>
      <c r="I78" s="15">
        <v>4.4400000000000002E-2</v>
      </c>
      <c r="J78" s="15" t="s">
        <v>44</v>
      </c>
      <c r="K78" s="15">
        <v>0.4778</v>
      </c>
      <c r="L78" s="18">
        <v>21.5944</v>
      </c>
      <c r="M78" s="18">
        <v>41.916699999999999</v>
      </c>
      <c r="N78" s="19">
        <v>399.31670000000003</v>
      </c>
      <c r="O78" s="18">
        <v>28.8611</v>
      </c>
      <c r="P78" s="15" t="s">
        <v>44</v>
      </c>
      <c r="Q78" s="15">
        <v>10.0222</v>
      </c>
      <c r="R78" s="15">
        <v>0.35560000000000003</v>
      </c>
      <c r="S78" s="15">
        <v>4.3110999999999997</v>
      </c>
      <c r="T78" s="15">
        <v>36.355600000000003</v>
      </c>
      <c r="U78" s="20">
        <v>4.5167000000000002</v>
      </c>
      <c r="V78" s="30">
        <f t="shared" si="2"/>
        <v>1110.7</v>
      </c>
      <c r="W78" s="30">
        <f t="shared" si="3"/>
        <v>799.70399999999881</v>
      </c>
    </row>
    <row r="79" spans="1:23" s="1" customFormat="1" ht="12.75" x14ac:dyDescent="0.2">
      <c r="A79" s="12">
        <v>32128</v>
      </c>
      <c r="B79" s="13" t="s">
        <v>113</v>
      </c>
      <c r="C79" s="14">
        <v>404</v>
      </c>
      <c r="D79" s="15">
        <v>7.18</v>
      </c>
      <c r="E79" s="15">
        <v>7.78</v>
      </c>
      <c r="F79" s="16">
        <v>100</v>
      </c>
      <c r="G79" s="17">
        <v>14.3874579047</v>
      </c>
      <c r="H79" s="14">
        <v>2029.2753</v>
      </c>
      <c r="I79" s="15" t="s">
        <v>44</v>
      </c>
      <c r="J79" s="15" t="s">
        <v>44</v>
      </c>
      <c r="K79" s="15">
        <v>0.44940000000000002</v>
      </c>
      <c r="L79" s="18">
        <v>19.634799999999998</v>
      </c>
      <c r="M79" s="18">
        <v>43.713500000000003</v>
      </c>
      <c r="N79" s="19">
        <v>491.25279999999998</v>
      </c>
      <c r="O79" s="18">
        <v>27.387599999999999</v>
      </c>
      <c r="P79" s="15" t="s">
        <v>44</v>
      </c>
      <c r="Q79" s="15">
        <v>8.1011000000000006</v>
      </c>
      <c r="R79" s="15">
        <v>0.48880000000000001</v>
      </c>
      <c r="S79" s="15">
        <v>3.8988999999999998</v>
      </c>
      <c r="T79" s="15">
        <v>43.387599999999999</v>
      </c>
      <c r="U79" s="20">
        <v>3.8820000000000001</v>
      </c>
      <c r="V79" s="30">
        <f t="shared" si="2"/>
        <v>1171.5999999999999</v>
      </c>
      <c r="W79" s="30">
        <f t="shared" si="3"/>
        <v>1031.0079999999984</v>
      </c>
    </row>
    <row r="80" spans="1:23" s="1" customFormat="1" ht="12.75" x14ac:dyDescent="0.2">
      <c r="A80" s="12">
        <v>32129</v>
      </c>
      <c r="B80" s="13" t="s">
        <v>114</v>
      </c>
      <c r="C80" s="14">
        <v>354</v>
      </c>
      <c r="D80" s="15">
        <v>7</v>
      </c>
      <c r="E80" s="15">
        <v>7.6</v>
      </c>
      <c r="F80" s="16">
        <v>100</v>
      </c>
      <c r="G80" s="17">
        <v>9.4878125674000007</v>
      </c>
      <c r="H80" s="14">
        <v>1243.5958000000001</v>
      </c>
      <c r="I80" s="15" t="s">
        <v>44</v>
      </c>
      <c r="J80" s="15" t="s">
        <v>44</v>
      </c>
      <c r="K80" s="15">
        <v>1.8171999999999999</v>
      </c>
      <c r="L80" s="18">
        <v>13.4031</v>
      </c>
      <c r="M80" s="18">
        <v>53.034100000000002</v>
      </c>
      <c r="N80" s="19">
        <v>372.05399999999997</v>
      </c>
      <c r="O80" s="18">
        <v>20.958100000000002</v>
      </c>
      <c r="P80" s="15" t="s">
        <v>44</v>
      </c>
      <c r="Q80" s="15">
        <v>7.6817000000000002</v>
      </c>
      <c r="R80" s="15">
        <v>0.31940000000000002</v>
      </c>
      <c r="S80" s="15">
        <v>4.2952000000000004</v>
      </c>
      <c r="T80" s="15">
        <v>15.897600000000001</v>
      </c>
      <c r="U80" s="20">
        <v>3.4251</v>
      </c>
      <c r="V80" s="30">
        <f t="shared" si="2"/>
        <v>1026.5999999999999</v>
      </c>
      <c r="W80" s="30">
        <f t="shared" si="3"/>
        <v>1642.5600000000013</v>
      </c>
    </row>
    <row r="81" spans="1:23" s="1" customFormat="1" ht="12.75" x14ac:dyDescent="0.2">
      <c r="A81" s="12">
        <v>32130</v>
      </c>
      <c r="B81" s="13" t="s">
        <v>115</v>
      </c>
      <c r="C81" s="14">
        <v>393</v>
      </c>
      <c r="D81" s="15">
        <v>7.12</v>
      </c>
      <c r="E81" s="15">
        <v>7.72</v>
      </c>
      <c r="F81" s="16">
        <v>100</v>
      </c>
      <c r="G81" s="17">
        <v>13.6971007269</v>
      </c>
      <c r="H81" s="14">
        <v>1980.9267</v>
      </c>
      <c r="I81" s="15" t="s">
        <v>44</v>
      </c>
      <c r="J81" s="15">
        <v>5.9299999999999999E-2</v>
      </c>
      <c r="K81" s="15">
        <v>0.67889999999999995</v>
      </c>
      <c r="L81" s="18">
        <v>23.2866</v>
      </c>
      <c r="M81" s="18">
        <v>38.405200000000001</v>
      </c>
      <c r="N81" s="19">
        <v>438.41590000000002</v>
      </c>
      <c r="O81" s="18">
        <v>33.636899999999997</v>
      </c>
      <c r="P81" s="15" t="s">
        <v>44</v>
      </c>
      <c r="Q81" s="15">
        <v>9.3210999999999995</v>
      </c>
      <c r="R81" s="15">
        <v>0.37180000000000002</v>
      </c>
      <c r="S81" s="15">
        <v>3.3351000000000002</v>
      </c>
      <c r="T81" s="15">
        <v>26.347000000000001</v>
      </c>
      <c r="U81" s="20">
        <v>3.9386000000000001</v>
      </c>
      <c r="V81" s="30">
        <f t="shared" si="2"/>
        <v>1139.7</v>
      </c>
      <c r="W81" s="30">
        <f t="shared" si="3"/>
        <v>1276.4640000000011</v>
      </c>
    </row>
    <row r="82" spans="1:23" s="1" customFormat="1" ht="12.75" x14ac:dyDescent="0.2">
      <c r="A82" s="12">
        <v>32131</v>
      </c>
      <c r="B82" s="13" t="s">
        <v>116</v>
      </c>
      <c r="C82" s="14">
        <v>361</v>
      </c>
      <c r="D82" s="15">
        <v>6.96</v>
      </c>
      <c r="E82" s="15">
        <v>7.56</v>
      </c>
      <c r="F82" s="16">
        <v>100</v>
      </c>
      <c r="G82" s="17">
        <v>10.5333931483</v>
      </c>
      <c r="H82" s="14">
        <v>1443.9893999999999</v>
      </c>
      <c r="I82" s="15" t="s">
        <v>39</v>
      </c>
      <c r="J82" s="15" t="s">
        <v>39</v>
      </c>
      <c r="K82" s="15">
        <v>0.54369999999999996</v>
      </c>
      <c r="L82" s="18">
        <v>32.263599999999997</v>
      </c>
      <c r="M82" s="18">
        <v>40.697400000000002</v>
      </c>
      <c r="N82" s="19">
        <v>380.27780000000001</v>
      </c>
      <c r="O82" s="18">
        <v>24.391300000000001</v>
      </c>
      <c r="P82" s="15" t="s">
        <v>39</v>
      </c>
      <c r="Q82" s="15">
        <v>9.2257999999999996</v>
      </c>
      <c r="R82" s="15">
        <v>0.38419999999999999</v>
      </c>
      <c r="S82" s="15">
        <v>3.5933999999999999</v>
      </c>
      <c r="T82" s="15">
        <v>6.2293000000000003</v>
      </c>
      <c r="U82" s="20">
        <v>3.8889</v>
      </c>
      <c r="V82" s="30">
        <f t="shared" si="2"/>
        <v>1046.8999999999999</v>
      </c>
      <c r="W82" s="30">
        <f t="shared" si="3"/>
        <v>1842.5440000000012</v>
      </c>
    </row>
    <row r="83" spans="1:23" s="1" customFormat="1" ht="12.75" x14ac:dyDescent="0.2">
      <c r="A83" s="12">
        <v>32132</v>
      </c>
      <c r="B83" s="13" t="s">
        <v>117</v>
      </c>
      <c r="C83" s="14">
        <v>314</v>
      </c>
      <c r="D83" s="15">
        <v>7.1</v>
      </c>
      <c r="E83" s="15">
        <v>7.7</v>
      </c>
      <c r="F83" s="16">
        <v>100</v>
      </c>
      <c r="G83" s="17">
        <v>10.475658067399999</v>
      </c>
      <c r="H83" s="14">
        <v>1415.5234</v>
      </c>
      <c r="I83" s="15" t="s">
        <v>44</v>
      </c>
      <c r="J83" s="15" t="s">
        <v>44</v>
      </c>
      <c r="K83" s="15">
        <v>0.88529999999999998</v>
      </c>
      <c r="L83" s="18">
        <v>37.088000000000001</v>
      </c>
      <c r="M83" s="18">
        <v>30.011099999999999</v>
      </c>
      <c r="N83" s="19">
        <v>391.29730000000001</v>
      </c>
      <c r="O83" s="18">
        <v>26.737200000000001</v>
      </c>
      <c r="P83" s="15" t="s">
        <v>44</v>
      </c>
      <c r="Q83" s="15">
        <v>13.864100000000001</v>
      </c>
      <c r="R83" s="15">
        <v>0.42870000000000003</v>
      </c>
      <c r="S83" s="15">
        <v>2.5390000000000001</v>
      </c>
      <c r="T83" s="15">
        <v>0.31180000000000002</v>
      </c>
      <c r="U83" s="20">
        <v>1.2972999999999999</v>
      </c>
      <c r="V83" s="30">
        <f t="shared" si="2"/>
        <v>910.6</v>
      </c>
      <c r="W83" s="30">
        <f t="shared" si="3"/>
        <v>1092.7199999999993</v>
      </c>
    </row>
    <row r="84" spans="1:23" s="1" customFormat="1" ht="12.75" x14ac:dyDescent="0.2">
      <c r="A84" s="12">
        <v>32133</v>
      </c>
      <c r="B84" s="13" t="s">
        <v>118</v>
      </c>
      <c r="C84" s="14">
        <v>313</v>
      </c>
      <c r="D84" s="15">
        <v>7.15</v>
      </c>
      <c r="E84" s="15">
        <v>7.75</v>
      </c>
      <c r="F84" s="16">
        <v>100</v>
      </c>
      <c r="G84" s="17">
        <v>10.4797291466</v>
      </c>
      <c r="H84" s="14">
        <v>1354.4167</v>
      </c>
      <c r="I84" s="15" t="s">
        <v>44</v>
      </c>
      <c r="J84" s="15" t="s">
        <v>44</v>
      </c>
      <c r="K84" s="15">
        <v>0.85560000000000003</v>
      </c>
      <c r="L84" s="18">
        <v>36.955599999999997</v>
      </c>
      <c r="M84" s="18">
        <v>30.283300000000001</v>
      </c>
      <c r="N84" s="19">
        <v>429.67779999999999</v>
      </c>
      <c r="O84" s="18">
        <v>28.272200000000002</v>
      </c>
      <c r="P84" s="15" t="s">
        <v>44</v>
      </c>
      <c r="Q84" s="15">
        <v>11.35</v>
      </c>
      <c r="R84" s="15">
        <v>0.4556</v>
      </c>
      <c r="S84" s="15">
        <v>2.35</v>
      </c>
      <c r="T84" s="15">
        <v>0.35</v>
      </c>
      <c r="U84" s="20">
        <v>1.3278000000000001</v>
      </c>
      <c r="V84" s="30">
        <f t="shared" si="2"/>
        <v>907.69999999999993</v>
      </c>
      <c r="W84" s="30">
        <f t="shared" si="3"/>
        <v>907.69999999999993</v>
      </c>
    </row>
    <row r="85" spans="1:23" s="1" customFormat="1" ht="12.75" x14ac:dyDescent="0.2">
      <c r="A85" s="12">
        <v>32134</v>
      </c>
      <c r="B85" s="13" t="s">
        <v>119</v>
      </c>
      <c r="C85" s="14">
        <v>342</v>
      </c>
      <c r="D85" s="15">
        <v>7.19</v>
      </c>
      <c r="E85" s="15">
        <v>7.79</v>
      </c>
      <c r="F85" s="16">
        <v>100</v>
      </c>
      <c r="G85" s="17">
        <v>10.0693279337</v>
      </c>
      <c r="H85" s="14">
        <v>1288.6533999999999</v>
      </c>
      <c r="I85" s="15" t="s">
        <v>39</v>
      </c>
      <c r="J85" s="15" t="s">
        <v>39</v>
      </c>
      <c r="K85" s="15">
        <v>0.86360000000000003</v>
      </c>
      <c r="L85" s="18">
        <v>37.596600000000002</v>
      </c>
      <c r="M85" s="18">
        <v>35.409100000000002</v>
      </c>
      <c r="N85" s="19">
        <v>418.59089999999998</v>
      </c>
      <c r="O85" s="18">
        <v>32.994300000000003</v>
      </c>
      <c r="P85" s="15" t="s">
        <v>39</v>
      </c>
      <c r="Q85" s="15">
        <v>10.8125</v>
      </c>
      <c r="R85" s="15">
        <v>0.5</v>
      </c>
      <c r="S85" s="15">
        <v>2.5341</v>
      </c>
      <c r="T85" s="15">
        <v>0.38640000000000002</v>
      </c>
      <c r="U85" s="20">
        <v>1.5739000000000001</v>
      </c>
      <c r="V85" s="30">
        <f t="shared" si="2"/>
        <v>991.8</v>
      </c>
      <c r="W85" s="30">
        <f t="shared" si="3"/>
        <v>833.11199999999974</v>
      </c>
    </row>
    <row r="86" spans="1:23" s="1" customFormat="1" ht="12.75" x14ac:dyDescent="0.2">
      <c r="A86" s="12">
        <v>32135</v>
      </c>
      <c r="B86" s="13" t="s">
        <v>120</v>
      </c>
      <c r="C86" s="14">
        <v>341</v>
      </c>
      <c r="D86" s="15">
        <v>7.23</v>
      </c>
      <c r="E86" s="15">
        <v>7.83</v>
      </c>
      <c r="F86" s="16">
        <v>100</v>
      </c>
      <c r="G86" s="17">
        <v>10.6796444705</v>
      </c>
      <c r="H86" s="14">
        <v>1405.3910000000001</v>
      </c>
      <c r="I86" s="15" t="s">
        <v>39</v>
      </c>
      <c r="J86" s="15">
        <v>6.5199999999999994E-2</v>
      </c>
      <c r="K86" s="15">
        <v>1.0307999999999999</v>
      </c>
      <c r="L86" s="18">
        <v>51.404000000000003</v>
      </c>
      <c r="M86" s="18">
        <v>40.278399999999998</v>
      </c>
      <c r="N86" s="19">
        <v>420.33179999999999</v>
      </c>
      <c r="O86" s="18">
        <v>26.9727</v>
      </c>
      <c r="P86" s="15" t="s">
        <v>39</v>
      </c>
      <c r="Q86" s="15">
        <v>10.7287</v>
      </c>
      <c r="R86" s="15">
        <v>0.23699999999999999</v>
      </c>
      <c r="S86" s="15">
        <v>2.9087999999999998</v>
      </c>
      <c r="T86" s="15">
        <v>0.52729999999999999</v>
      </c>
      <c r="U86" s="20">
        <v>1.6351</v>
      </c>
      <c r="V86" s="30">
        <f t="shared" si="2"/>
        <v>988.9</v>
      </c>
      <c r="W86" s="30">
        <f t="shared" si="3"/>
        <v>672.45199999999954</v>
      </c>
    </row>
    <row r="87" spans="1:23" s="1" customFormat="1" ht="12.75" x14ac:dyDescent="0.2">
      <c r="A87" s="12">
        <v>32136</v>
      </c>
      <c r="B87" s="13" t="s">
        <v>121</v>
      </c>
      <c r="C87" s="14">
        <v>386</v>
      </c>
      <c r="D87" s="15">
        <v>7.29</v>
      </c>
      <c r="E87" s="15">
        <v>7.89</v>
      </c>
      <c r="F87" s="16">
        <v>100</v>
      </c>
      <c r="G87" s="17">
        <v>16.122639291500001</v>
      </c>
      <c r="H87" s="14">
        <v>2337.2851999999998</v>
      </c>
      <c r="I87" s="15" t="s">
        <v>39</v>
      </c>
      <c r="J87" s="15">
        <v>5.3699999999999998E-2</v>
      </c>
      <c r="K87" s="15">
        <v>1.0203</v>
      </c>
      <c r="L87" s="18">
        <v>54.683799999999998</v>
      </c>
      <c r="M87" s="18">
        <v>50.417700000000004</v>
      </c>
      <c r="N87" s="19">
        <v>509.0095</v>
      </c>
      <c r="O87" s="18">
        <v>36.646799999999999</v>
      </c>
      <c r="P87" s="15" t="s">
        <v>39</v>
      </c>
      <c r="Q87" s="15">
        <v>14.994</v>
      </c>
      <c r="R87" s="15">
        <v>0.2387</v>
      </c>
      <c r="S87" s="15">
        <v>3.4725999999999999</v>
      </c>
      <c r="T87" s="15">
        <v>0.48330000000000001</v>
      </c>
      <c r="U87" s="20">
        <v>2.1659000000000002</v>
      </c>
      <c r="V87" s="30">
        <f t="shared" si="2"/>
        <v>1119.3999999999999</v>
      </c>
      <c r="W87" s="30">
        <f t="shared" si="3"/>
        <v>492.53600000000131</v>
      </c>
    </row>
    <row r="88" spans="1:23" s="1" customFormat="1" ht="12.75" x14ac:dyDescent="0.2">
      <c r="A88" s="12">
        <v>32137</v>
      </c>
      <c r="B88" s="13" t="s">
        <v>122</v>
      </c>
      <c r="C88" s="14">
        <v>366</v>
      </c>
      <c r="D88" s="15">
        <v>7.29</v>
      </c>
      <c r="E88" s="15">
        <v>7.89</v>
      </c>
      <c r="F88" s="16">
        <v>100</v>
      </c>
      <c r="G88" s="17">
        <v>10.859305707900001</v>
      </c>
      <c r="H88" s="14">
        <v>1504.7774999999999</v>
      </c>
      <c r="I88" s="15" t="s">
        <v>39</v>
      </c>
      <c r="J88" s="15">
        <v>5.2699999999999997E-2</v>
      </c>
      <c r="K88" s="15">
        <v>0.98360000000000003</v>
      </c>
      <c r="L88" s="18">
        <v>32.224800000000002</v>
      </c>
      <c r="M88" s="18">
        <v>31.715499999999999</v>
      </c>
      <c r="N88" s="19">
        <v>384.66629999999998</v>
      </c>
      <c r="O88" s="18">
        <v>23.026900000000001</v>
      </c>
      <c r="P88" s="15" t="s">
        <v>39</v>
      </c>
      <c r="Q88" s="15">
        <v>11.165100000000001</v>
      </c>
      <c r="R88" s="15">
        <v>0.2225</v>
      </c>
      <c r="S88" s="15">
        <v>3.2610999999999999</v>
      </c>
      <c r="T88" s="15">
        <v>0.37469999999999998</v>
      </c>
      <c r="U88" s="20">
        <v>1.7681</v>
      </c>
      <c r="V88" s="30">
        <f t="shared" si="2"/>
        <v>1061.3999999999999</v>
      </c>
      <c r="W88" s="30">
        <f t="shared" si="3"/>
        <v>467.01600000000127</v>
      </c>
    </row>
    <row r="89" spans="1:23" s="1" customFormat="1" ht="12.75" x14ac:dyDescent="0.2">
      <c r="A89" s="12">
        <v>32138</v>
      </c>
      <c r="B89" s="13" t="s">
        <v>123</v>
      </c>
      <c r="C89" s="14">
        <v>362</v>
      </c>
      <c r="D89" s="15">
        <v>7.26</v>
      </c>
      <c r="E89" s="15">
        <v>7.86</v>
      </c>
      <c r="F89" s="16">
        <v>100</v>
      </c>
      <c r="G89" s="17">
        <v>11.011823162200001</v>
      </c>
      <c r="H89" s="14">
        <v>1486.1954000000001</v>
      </c>
      <c r="I89" s="15" t="s">
        <v>39</v>
      </c>
      <c r="J89" s="15" t="s">
        <v>39</v>
      </c>
      <c r="K89" s="15">
        <v>0.95979999999999999</v>
      </c>
      <c r="L89" s="18">
        <v>44.017200000000003</v>
      </c>
      <c r="M89" s="18">
        <v>37.252899999999997</v>
      </c>
      <c r="N89" s="19">
        <v>412.70690000000002</v>
      </c>
      <c r="O89" s="18">
        <v>38.488500000000002</v>
      </c>
      <c r="P89" s="15" t="s">
        <v>39</v>
      </c>
      <c r="Q89" s="15">
        <v>10.603400000000001</v>
      </c>
      <c r="R89" s="15">
        <v>0.24709999999999999</v>
      </c>
      <c r="S89" s="15">
        <v>2.9138000000000002</v>
      </c>
      <c r="T89" s="15">
        <v>0.59199999999999997</v>
      </c>
      <c r="U89" s="20">
        <v>1.7125999999999999</v>
      </c>
      <c r="V89" s="30">
        <f t="shared" si="2"/>
        <v>1049.8</v>
      </c>
      <c r="W89" s="30">
        <f t="shared" si="3"/>
        <v>587.88799999999867</v>
      </c>
    </row>
    <row r="90" spans="1:23" s="1" customFormat="1" ht="12.75" x14ac:dyDescent="0.2">
      <c r="A90" s="12">
        <v>32139</v>
      </c>
      <c r="B90" s="13" t="s">
        <v>124</v>
      </c>
      <c r="C90" s="14">
        <v>374</v>
      </c>
      <c r="D90" s="15">
        <v>7.25</v>
      </c>
      <c r="E90" s="15">
        <v>7.85</v>
      </c>
      <c r="F90" s="16">
        <v>100</v>
      </c>
      <c r="G90" s="17">
        <v>12.353176104799999</v>
      </c>
      <c r="H90" s="14">
        <v>1849.1556</v>
      </c>
      <c r="I90" s="15" t="s">
        <v>44</v>
      </c>
      <c r="J90" s="15">
        <v>5.5199999999999999E-2</v>
      </c>
      <c r="K90" s="15">
        <v>0.85540000000000005</v>
      </c>
      <c r="L90" s="18">
        <v>37.494500000000002</v>
      </c>
      <c r="M90" s="18">
        <v>40.662300000000002</v>
      </c>
      <c r="N90" s="19">
        <v>353.39960000000002</v>
      </c>
      <c r="O90" s="18">
        <v>33.338900000000002</v>
      </c>
      <c r="P90" s="15" t="s">
        <v>44</v>
      </c>
      <c r="Q90" s="15">
        <v>13.372</v>
      </c>
      <c r="R90" s="15">
        <v>0.24829999999999999</v>
      </c>
      <c r="S90" s="15">
        <v>3.0243000000000002</v>
      </c>
      <c r="T90" s="15">
        <v>0.47460000000000002</v>
      </c>
      <c r="U90" s="20">
        <v>1.9536</v>
      </c>
      <c r="V90" s="30">
        <f t="shared" si="2"/>
        <v>1084.5999999999999</v>
      </c>
      <c r="W90" s="30">
        <f t="shared" si="3"/>
        <v>650.76000000000136</v>
      </c>
    </row>
    <row r="91" spans="1:23" s="1" customFormat="1" ht="12.75" x14ac:dyDescent="0.2">
      <c r="A91" s="12">
        <v>32140</v>
      </c>
      <c r="B91" s="13" t="s">
        <v>125</v>
      </c>
      <c r="C91" s="14">
        <v>372</v>
      </c>
      <c r="D91" s="15">
        <v>7.35</v>
      </c>
      <c r="E91" s="15">
        <v>7.95</v>
      </c>
      <c r="F91" s="16">
        <v>100</v>
      </c>
      <c r="G91" s="17">
        <v>16.788717478799999</v>
      </c>
      <c r="H91" s="14">
        <v>2775.1320999999998</v>
      </c>
      <c r="I91" s="15" t="s">
        <v>44</v>
      </c>
      <c r="J91" s="15">
        <v>4.2299999999999997E-2</v>
      </c>
      <c r="K91" s="15">
        <v>0.88790000000000002</v>
      </c>
      <c r="L91" s="18">
        <v>49.846699999999998</v>
      </c>
      <c r="M91" s="18">
        <v>37.293900000000001</v>
      </c>
      <c r="N91" s="19">
        <v>331.75479999999999</v>
      </c>
      <c r="O91" s="18">
        <v>31.321400000000001</v>
      </c>
      <c r="P91" s="15" t="s">
        <v>44</v>
      </c>
      <c r="Q91" s="15">
        <v>12.145899999999999</v>
      </c>
      <c r="R91" s="15">
        <v>0.1956</v>
      </c>
      <c r="S91" s="15">
        <v>1.9873000000000001</v>
      </c>
      <c r="T91" s="15">
        <v>0.52329999999999999</v>
      </c>
      <c r="U91" s="20">
        <v>1.7282999999999999</v>
      </c>
      <c r="V91" s="30">
        <f t="shared" si="2"/>
        <v>1078.8</v>
      </c>
      <c r="W91" s="30">
        <f t="shared" si="3"/>
        <v>215.75999999999922</v>
      </c>
    </row>
    <row r="92" spans="1:23" s="1" customFormat="1" ht="12.75" x14ac:dyDescent="0.2">
      <c r="A92" s="12">
        <v>32141</v>
      </c>
      <c r="B92" s="13" t="s">
        <v>126</v>
      </c>
      <c r="C92" s="14">
        <v>329</v>
      </c>
      <c r="D92" s="15">
        <v>6.92</v>
      </c>
      <c r="E92" s="15">
        <v>7.52</v>
      </c>
      <c r="F92" s="16">
        <v>100</v>
      </c>
      <c r="G92" s="17">
        <v>9.2226679766000004</v>
      </c>
      <c r="H92" s="14">
        <v>1398.3050000000001</v>
      </c>
      <c r="I92" s="15">
        <v>0.06</v>
      </c>
      <c r="J92" s="15">
        <v>0.14000000000000001</v>
      </c>
      <c r="K92" s="15">
        <v>0.81</v>
      </c>
      <c r="L92" s="18">
        <v>14.93</v>
      </c>
      <c r="M92" s="18">
        <v>33.21</v>
      </c>
      <c r="N92" s="19">
        <v>253.83</v>
      </c>
      <c r="O92" s="18">
        <v>22.86</v>
      </c>
      <c r="P92" s="15" t="s">
        <v>44</v>
      </c>
      <c r="Q92" s="15">
        <v>7.07</v>
      </c>
      <c r="R92" s="15">
        <v>0.32500000000000001</v>
      </c>
      <c r="S92" s="15">
        <v>3.5249999999999999</v>
      </c>
      <c r="T92" s="15">
        <v>1.08</v>
      </c>
      <c r="U92" s="20">
        <v>6.57</v>
      </c>
      <c r="V92" s="30">
        <f t="shared" si="2"/>
        <v>954.1</v>
      </c>
      <c r="W92" s="30">
        <f t="shared" si="3"/>
        <v>1831.8720000000017</v>
      </c>
    </row>
    <row r="93" spans="1:23" s="1" customFormat="1" ht="12.75" x14ac:dyDescent="0.2">
      <c r="A93" s="12">
        <v>32142</v>
      </c>
      <c r="B93" s="13" t="s">
        <v>127</v>
      </c>
      <c r="C93" s="14">
        <v>379</v>
      </c>
      <c r="D93" s="15">
        <v>6.99</v>
      </c>
      <c r="E93" s="15">
        <v>7.59</v>
      </c>
      <c r="F93" s="16">
        <v>100</v>
      </c>
      <c r="G93" s="17">
        <v>9.9506089008000007</v>
      </c>
      <c r="H93" s="14">
        <v>1502.6464000000001</v>
      </c>
      <c r="I93" s="15">
        <v>7.8799999999999995E-2</v>
      </c>
      <c r="J93" s="15">
        <v>0.107</v>
      </c>
      <c r="K93" s="15">
        <v>0.85019999999999996</v>
      </c>
      <c r="L93" s="18">
        <v>21.632899999999999</v>
      </c>
      <c r="M93" s="18">
        <v>30.3491</v>
      </c>
      <c r="N93" s="19">
        <v>277.28039999999999</v>
      </c>
      <c r="O93" s="18">
        <v>27.376100000000001</v>
      </c>
      <c r="P93" s="15" t="s">
        <v>44</v>
      </c>
      <c r="Q93" s="15">
        <v>11.244400000000001</v>
      </c>
      <c r="R93" s="15">
        <v>0.43359999999999999</v>
      </c>
      <c r="S93" s="15">
        <v>4.1329000000000002</v>
      </c>
      <c r="T93" s="15">
        <v>1.8018000000000001</v>
      </c>
      <c r="U93" s="20">
        <v>7.0777000000000001</v>
      </c>
      <c r="V93" s="30">
        <f t="shared" si="2"/>
        <v>1099.0999999999999</v>
      </c>
      <c r="W93" s="30">
        <f t="shared" si="3"/>
        <v>1802.5240000000006</v>
      </c>
    </row>
    <row r="94" spans="1:23" s="1" customFormat="1" ht="12.75" x14ac:dyDescent="0.2">
      <c r="A94" s="12">
        <v>32143</v>
      </c>
      <c r="B94" s="13" t="s">
        <v>128</v>
      </c>
      <c r="C94" s="14">
        <v>349</v>
      </c>
      <c r="D94" s="15">
        <v>6.99</v>
      </c>
      <c r="E94" s="15">
        <v>7.59</v>
      </c>
      <c r="F94" s="16">
        <v>100</v>
      </c>
      <c r="G94" s="17">
        <v>8.7972711666999999</v>
      </c>
      <c r="H94" s="14">
        <v>1367.9069</v>
      </c>
      <c r="I94" s="15">
        <v>7.4899999999999994E-2</v>
      </c>
      <c r="J94" s="15">
        <v>0.13919999999999999</v>
      </c>
      <c r="K94" s="15">
        <v>0.91539999999999999</v>
      </c>
      <c r="L94" s="18">
        <v>22.6981</v>
      </c>
      <c r="M94" s="18">
        <v>24.239799999999999</v>
      </c>
      <c r="N94" s="19">
        <v>221.38120000000001</v>
      </c>
      <c r="O94" s="18">
        <v>25.6799</v>
      </c>
      <c r="P94" s="15" t="s">
        <v>44</v>
      </c>
      <c r="Q94" s="15">
        <v>11.670199999999999</v>
      </c>
      <c r="R94" s="15">
        <v>0.34260000000000002</v>
      </c>
      <c r="S94" s="15">
        <v>3.3725999999999998</v>
      </c>
      <c r="T94" s="15">
        <v>0.97430000000000005</v>
      </c>
      <c r="U94" s="20">
        <v>6.1349</v>
      </c>
      <c r="V94" s="30">
        <f t="shared" si="2"/>
        <v>1012.1</v>
      </c>
      <c r="W94" s="30">
        <f t="shared" si="3"/>
        <v>1659.8440000000003</v>
      </c>
    </row>
    <row r="95" spans="1:23" s="1" customFormat="1" ht="12.75" x14ac:dyDescent="0.2">
      <c r="A95" s="12">
        <v>32144</v>
      </c>
      <c r="B95" s="13" t="s">
        <v>129</v>
      </c>
      <c r="C95" s="14">
        <v>352</v>
      </c>
      <c r="D95" s="15">
        <v>7.01</v>
      </c>
      <c r="E95" s="15">
        <v>7.61</v>
      </c>
      <c r="F95" s="16">
        <v>100</v>
      </c>
      <c r="G95" s="17">
        <v>9.3495259331000007</v>
      </c>
      <c r="H95" s="14">
        <v>1285.6992</v>
      </c>
      <c r="I95" s="15">
        <v>6.54E-2</v>
      </c>
      <c r="J95" s="15">
        <v>0.1308</v>
      </c>
      <c r="K95" s="15">
        <v>0.77969999999999995</v>
      </c>
      <c r="L95" s="18">
        <v>15.4427</v>
      </c>
      <c r="M95" s="18">
        <v>53.249499999999998</v>
      </c>
      <c r="N95" s="19">
        <v>329.20519999999999</v>
      </c>
      <c r="O95" s="18">
        <v>31.856100000000001</v>
      </c>
      <c r="P95" s="15" t="s">
        <v>44</v>
      </c>
      <c r="Q95" s="15">
        <v>9.4566999999999997</v>
      </c>
      <c r="R95" s="15">
        <v>0.23139999999999999</v>
      </c>
      <c r="S95" s="15">
        <v>5.0401999999999996</v>
      </c>
      <c r="T95" s="15">
        <v>0.996</v>
      </c>
      <c r="U95" s="20">
        <v>5.6539000000000001</v>
      </c>
      <c r="V95" s="30">
        <f t="shared" si="2"/>
        <v>1020.8</v>
      </c>
      <c r="W95" s="30">
        <f t="shared" si="3"/>
        <v>1592.4479999999987</v>
      </c>
    </row>
    <row r="96" spans="1:23" s="1" customFormat="1" ht="12.75" x14ac:dyDescent="0.2">
      <c r="A96" s="12">
        <v>32145</v>
      </c>
      <c r="B96" s="13" t="s">
        <v>130</v>
      </c>
      <c r="C96" s="14">
        <v>406</v>
      </c>
      <c r="D96" s="15">
        <v>7.15</v>
      </c>
      <c r="E96" s="15">
        <v>7.75</v>
      </c>
      <c r="F96" s="16">
        <v>100</v>
      </c>
      <c r="G96" s="17">
        <v>12.599517910299999</v>
      </c>
      <c r="H96" s="14">
        <v>1893.8997999999999</v>
      </c>
      <c r="I96" s="15">
        <v>7.0800000000000002E-2</v>
      </c>
      <c r="J96" s="15">
        <v>0.1198</v>
      </c>
      <c r="K96" s="15">
        <v>0.83330000000000004</v>
      </c>
      <c r="L96" s="18">
        <v>19.063199999999998</v>
      </c>
      <c r="M96" s="18">
        <v>60.403100000000002</v>
      </c>
      <c r="N96" s="19">
        <v>352.27670000000001</v>
      </c>
      <c r="O96" s="18">
        <v>32.7288</v>
      </c>
      <c r="P96" s="15" t="s">
        <v>44</v>
      </c>
      <c r="Q96" s="15">
        <v>9.0850000000000009</v>
      </c>
      <c r="R96" s="15">
        <v>0.25600000000000001</v>
      </c>
      <c r="S96" s="15">
        <v>5.7134999999999998</v>
      </c>
      <c r="T96" s="15">
        <v>1.0458000000000001</v>
      </c>
      <c r="U96" s="20">
        <v>6.5087000000000002</v>
      </c>
      <c r="V96" s="30">
        <f t="shared" si="2"/>
        <v>1177.3999999999999</v>
      </c>
      <c r="W96" s="30">
        <f t="shared" si="3"/>
        <v>1177.3999999999999</v>
      </c>
    </row>
    <row r="97" spans="1:23" s="1" customFormat="1" ht="12.75" x14ac:dyDescent="0.2">
      <c r="A97" s="12">
        <v>32146</v>
      </c>
      <c r="B97" s="13" t="s">
        <v>131</v>
      </c>
      <c r="C97" s="14">
        <v>399</v>
      </c>
      <c r="D97" s="15">
        <v>7.11</v>
      </c>
      <c r="E97" s="15">
        <v>7.71</v>
      </c>
      <c r="F97" s="16">
        <v>100</v>
      </c>
      <c r="G97" s="17">
        <v>10.659436286</v>
      </c>
      <c r="H97" s="14">
        <v>1581.8516</v>
      </c>
      <c r="I97" s="15">
        <v>7.6899999999999996E-2</v>
      </c>
      <c r="J97" s="15">
        <v>0.12089999999999999</v>
      </c>
      <c r="K97" s="15">
        <v>0.69230000000000003</v>
      </c>
      <c r="L97" s="18">
        <v>15.675800000000001</v>
      </c>
      <c r="M97" s="18">
        <v>41.829700000000003</v>
      </c>
      <c r="N97" s="19">
        <v>311.7527</v>
      </c>
      <c r="O97" s="18">
        <v>41.170299999999997</v>
      </c>
      <c r="P97" s="15" t="s">
        <v>44</v>
      </c>
      <c r="Q97" s="15">
        <v>10.3462</v>
      </c>
      <c r="R97" s="15">
        <v>0.29120000000000001</v>
      </c>
      <c r="S97" s="15">
        <v>7.3571</v>
      </c>
      <c r="T97" s="15">
        <v>1.6484000000000001</v>
      </c>
      <c r="U97" s="20">
        <v>6.9176000000000002</v>
      </c>
      <c r="V97" s="30">
        <f t="shared" si="2"/>
        <v>1157.0999999999999</v>
      </c>
      <c r="W97" s="30">
        <f t="shared" si="3"/>
        <v>1342.2360000000001</v>
      </c>
    </row>
    <row r="98" spans="1:23" s="1" customFormat="1" ht="12.75" x14ac:dyDescent="0.2">
      <c r="A98" s="12">
        <v>32147</v>
      </c>
      <c r="B98" s="13" t="s">
        <v>132</v>
      </c>
      <c r="C98" s="14">
        <v>382</v>
      </c>
      <c r="D98" s="15">
        <v>7.09</v>
      </c>
      <c r="E98" s="15">
        <v>7.69</v>
      </c>
      <c r="F98" s="16">
        <v>100</v>
      </c>
      <c r="G98" s="17">
        <v>10.2307807559</v>
      </c>
      <c r="H98" s="14">
        <v>1448.5288</v>
      </c>
      <c r="I98" s="15">
        <v>6.6900000000000001E-2</v>
      </c>
      <c r="J98" s="15">
        <v>0.1646</v>
      </c>
      <c r="K98" s="15">
        <v>1.0494000000000001</v>
      </c>
      <c r="L98" s="18">
        <v>32.577199999999998</v>
      </c>
      <c r="M98" s="18">
        <v>45.4681</v>
      </c>
      <c r="N98" s="19">
        <v>340.25720000000001</v>
      </c>
      <c r="O98" s="18">
        <v>43.595700000000001</v>
      </c>
      <c r="P98" s="15" t="s">
        <v>44</v>
      </c>
      <c r="Q98" s="15">
        <v>8.2972999999999999</v>
      </c>
      <c r="R98" s="15">
        <v>0.46810000000000002</v>
      </c>
      <c r="S98" s="15">
        <v>4.9279999999999999</v>
      </c>
      <c r="T98" s="15">
        <v>1.2654000000000001</v>
      </c>
      <c r="U98" s="20">
        <v>5.7407000000000004</v>
      </c>
      <c r="V98" s="30">
        <f t="shared" si="2"/>
        <v>1107.8</v>
      </c>
      <c r="W98" s="30">
        <f t="shared" si="3"/>
        <v>1373.671999999998</v>
      </c>
    </row>
    <row r="99" spans="1:23" s="1" customFormat="1" ht="12.75" x14ac:dyDescent="0.2">
      <c r="A99" s="12">
        <v>32148</v>
      </c>
      <c r="B99" s="13" t="s">
        <v>133</v>
      </c>
      <c r="C99" s="14">
        <v>379</v>
      </c>
      <c r="D99" s="15">
        <v>7.11</v>
      </c>
      <c r="E99" s="15">
        <v>7.71</v>
      </c>
      <c r="F99" s="16">
        <v>100</v>
      </c>
      <c r="G99" s="17">
        <v>11.0762863071</v>
      </c>
      <c r="H99" s="14">
        <v>1612.6769999999999</v>
      </c>
      <c r="I99" s="15">
        <v>7.1900000000000006E-2</v>
      </c>
      <c r="J99" s="15">
        <v>0.13830000000000001</v>
      </c>
      <c r="K99" s="15">
        <v>0.8518</v>
      </c>
      <c r="L99" s="18">
        <v>24.214600000000001</v>
      </c>
      <c r="M99" s="18">
        <v>45.4923</v>
      </c>
      <c r="N99" s="19">
        <v>342.15710000000001</v>
      </c>
      <c r="O99" s="18">
        <v>49.579599999999999</v>
      </c>
      <c r="P99" s="15" t="s">
        <v>44</v>
      </c>
      <c r="Q99" s="15">
        <v>10.337400000000001</v>
      </c>
      <c r="R99" s="15">
        <v>0.49230000000000002</v>
      </c>
      <c r="S99" s="15">
        <v>6.6315999999999997</v>
      </c>
      <c r="T99" s="15">
        <v>1.1116999999999999</v>
      </c>
      <c r="U99" s="20">
        <v>6.2389000000000001</v>
      </c>
      <c r="V99" s="30">
        <f t="shared" si="2"/>
        <v>1099.0999999999999</v>
      </c>
      <c r="W99" s="30">
        <f t="shared" si="3"/>
        <v>1274.9560000000001</v>
      </c>
    </row>
    <row r="100" spans="1:23" s="1" customFormat="1" ht="12.75" x14ac:dyDescent="0.2">
      <c r="A100" s="12">
        <v>32149</v>
      </c>
      <c r="B100" s="13" t="s">
        <v>134</v>
      </c>
      <c r="C100" s="14">
        <v>444</v>
      </c>
      <c r="D100" s="15">
        <v>7.16</v>
      </c>
      <c r="E100" s="15">
        <v>7.76</v>
      </c>
      <c r="F100" s="16">
        <v>100</v>
      </c>
      <c r="G100" s="17">
        <v>10.988746303199999</v>
      </c>
      <c r="H100" s="14">
        <v>1616.2474</v>
      </c>
      <c r="I100" s="15">
        <v>5.7700000000000001E-2</v>
      </c>
      <c r="J100" s="15">
        <v>9.4299999999999995E-2</v>
      </c>
      <c r="K100" s="15">
        <v>0.67610000000000003</v>
      </c>
      <c r="L100" s="18">
        <v>17.840699999999998</v>
      </c>
      <c r="M100" s="18">
        <v>39.423499999999997</v>
      </c>
      <c r="N100" s="19">
        <v>330.6866</v>
      </c>
      <c r="O100" s="18">
        <v>31.074400000000001</v>
      </c>
      <c r="P100" s="15" t="s">
        <v>44</v>
      </c>
      <c r="Q100" s="15">
        <v>11.6614</v>
      </c>
      <c r="R100" s="15">
        <v>0.50839999999999996</v>
      </c>
      <c r="S100" s="15">
        <v>5.3459000000000003</v>
      </c>
      <c r="T100" s="15">
        <v>1.7085999999999999</v>
      </c>
      <c r="U100" s="20">
        <v>5</v>
      </c>
      <c r="V100" s="30">
        <f t="shared" si="2"/>
        <v>1287.5999999999999</v>
      </c>
      <c r="W100" s="30">
        <f t="shared" si="3"/>
        <v>1236.0960000000009</v>
      </c>
    </row>
    <row r="101" spans="1:23" s="1" customFormat="1" ht="12.75" x14ac:dyDescent="0.2">
      <c r="A101" s="12">
        <v>32150</v>
      </c>
      <c r="B101" s="13" t="s">
        <v>135</v>
      </c>
      <c r="C101" s="14">
        <v>384</v>
      </c>
      <c r="D101" s="15">
        <v>6.88</v>
      </c>
      <c r="E101" s="15">
        <v>7.48</v>
      </c>
      <c r="F101" s="16">
        <v>100</v>
      </c>
      <c r="G101" s="17">
        <v>9.5456546532999997</v>
      </c>
      <c r="H101" s="14">
        <v>1410.2918999999999</v>
      </c>
      <c r="I101" s="15">
        <v>5.5100000000000003E-2</v>
      </c>
      <c r="J101" s="15">
        <v>8.2600000000000007E-2</v>
      </c>
      <c r="K101" s="15">
        <v>0.63880000000000003</v>
      </c>
      <c r="L101" s="18">
        <v>27.026399999999999</v>
      </c>
      <c r="M101" s="18">
        <v>61.596899999999998</v>
      </c>
      <c r="N101" s="19">
        <v>275.5727</v>
      </c>
      <c r="O101" s="18">
        <v>52.588099999999997</v>
      </c>
      <c r="P101" s="15" t="s">
        <v>44</v>
      </c>
      <c r="Q101" s="15">
        <v>9.1575000000000006</v>
      </c>
      <c r="R101" s="15">
        <v>0.26979999999999998</v>
      </c>
      <c r="S101" s="15">
        <v>9.9890000000000008</v>
      </c>
      <c r="T101" s="15">
        <v>8.1001999999999992</v>
      </c>
      <c r="U101" s="20">
        <v>5.5837000000000003</v>
      </c>
      <c r="V101" s="30">
        <f t="shared" si="2"/>
        <v>1113.5999999999999</v>
      </c>
      <c r="W101" s="30">
        <f t="shared" si="3"/>
        <v>2316.2879999999977</v>
      </c>
    </row>
    <row r="102" spans="1:23" s="1" customFormat="1" ht="12.75" x14ac:dyDescent="0.2">
      <c r="A102" s="12">
        <v>32151</v>
      </c>
      <c r="B102" s="13" t="s">
        <v>136</v>
      </c>
      <c r="C102" s="14">
        <v>398</v>
      </c>
      <c r="D102" s="15">
        <v>6.66</v>
      </c>
      <c r="E102" s="15">
        <v>7.26</v>
      </c>
      <c r="F102" s="16">
        <v>100</v>
      </c>
      <c r="G102" s="17">
        <v>11.0480827581</v>
      </c>
      <c r="H102" s="14">
        <v>1514.7289000000001</v>
      </c>
      <c r="I102" s="15">
        <v>4.82E-2</v>
      </c>
      <c r="J102" s="15">
        <v>4.82E-2</v>
      </c>
      <c r="K102" s="15">
        <v>0.753</v>
      </c>
      <c r="L102" s="18">
        <v>20.192799999999998</v>
      </c>
      <c r="M102" s="18">
        <v>65.692800000000005</v>
      </c>
      <c r="N102" s="19">
        <v>391.23489999999998</v>
      </c>
      <c r="O102" s="18">
        <v>36.024099999999997</v>
      </c>
      <c r="P102" s="15" t="s">
        <v>39</v>
      </c>
      <c r="Q102" s="15">
        <v>10.512</v>
      </c>
      <c r="R102" s="15">
        <v>0.41570000000000001</v>
      </c>
      <c r="S102" s="15">
        <v>10.247</v>
      </c>
      <c r="T102" s="15">
        <v>2.8976000000000002</v>
      </c>
      <c r="U102" s="20">
        <v>5.3433999999999999</v>
      </c>
      <c r="V102" s="30">
        <f t="shared" si="2"/>
        <v>1154.2</v>
      </c>
      <c r="W102" s="30">
        <f t="shared" si="3"/>
        <v>3416.4320000000012</v>
      </c>
    </row>
    <row r="103" spans="1:23" s="1" customFormat="1" ht="12.75" x14ac:dyDescent="0.2">
      <c r="A103" s="12">
        <v>32152</v>
      </c>
      <c r="B103" s="13" t="s">
        <v>137</v>
      </c>
      <c r="C103" s="14">
        <v>395</v>
      </c>
      <c r="D103" s="15">
        <v>6.83</v>
      </c>
      <c r="E103" s="15">
        <v>7.43</v>
      </c>
      <c r="F103" s="16">
        <v>100</v>
      </c>
      <c r="G103" s="17">
        <v>10.923865688399999</v>
      </c>
      <c r="H103" s="14">
        <v>1593.64</v>
      </c>
      <c r="I103" s="15">
        <v>5.21E-2</v>
      </c>
      <c r="J103" s="15">
        <v>5.21E-2</v>
      </c>
      <c r="K103" s="15">
        <v>0.72340000000000004</v>
      </c>
      <c r="L103" s="18">
        <v>24.079899999999999</v>
      </c>
      <c r="M103" s="18">
        <v>52.210599999999999</v>
      </c>
      <c r="N103" s="19">
        <v>333.2407</v>
      </c>
      <c r="O103" s="18">
        <v>27.806699999999999</v>
      </c>
      <c r="P103" s="15" t="s">
        <v>39</v>
      </c>
      <c r="Q103" s="15">
        <v>10.3009</v>
      </c>
      <c r="R103" s="15">
        <v>0.24310000000000001</v>
      </c>
      <c r="S103" s="15">
        <v>5.6654999999999998</v>
      </c>
      <c r="T103" s="15">
        <v>7.3552999999999997</v>
      </c>
      <c r="U103" s="20">
        <v>5.4687999999999999</v>
      </c>
      <c r="V103" s="30">
        <f t="shared" si="2"/>
        <v>1145.5</v>
      </c>
      <c r="W103" s="30">
        <f t="shared" si="3"/>
        <v>2611.7400000000007</v>
      </c>
    </row>
    <row r="104" spans="1:23" s="1" customFormat="1" ht="12.75" x14ac:dyDescent="0.2">
      <c r="A104" s="12">
        <v>32153</v>
      </c>
      <c r="B104" s="13" t="s">
        <v>138</v>
      </c>
      <c r="C104" s="14">
        <v>366</v>
      </c>
      <c r="D104" s="15">
        <v>6.9</v>
      </c>
      <c r="E104" s="15">
        <v>7.5</v>
      </c>
      <c r="F104" s="16">
        <v>100</v>
      </c>
      <c r="G104" s="17">
        <v>9.3138100262000005</v>
      </c>
      <c r="H104" s="14">
        <v>1352.1901</v>
      </c>
      <c r="I104" s="15">
        <v>5.2499999999999998E-2</v>
      </c>
      <c r="J104" s="15">
        <v>6.3E-2</v>
      </c>
      <c r="K104" s="15">
        <v>0.5252</v>
      </c>
      <c r="L104" s="18">
        <v>10.940099999999999</v>
      </c>
      <c r="M104" s="18">
        <v>92.510499999999993</v>
      </c>
      <c r="N104" s="19">
        <v>273.65019999999998</v>
      </c>
      <c r="O104" s="18">
        <v>35.530500000000004</v>
      </c>
      <c r="P104" s="15" t="s">
        <v>44</v>
      </c>
      <c r="Q104" s="15">
        <v>8.1039999999999992</v>
      </c>
      <c r="R104" s="15">
        <v>0.2626</v>
      </c>
      <c r="S104" s="15">
        <v>10.504200000000001</v>
      </c>
      <c r="T104" s="15">
        <v>11.3866</v>
      </c>
      <c r="U104" s="20">
        <v>5.8718000000000004</v>
      </c>
      <c r="V104" s="30">
        <f t="shared" si="2"/>
        <v>1061.3999999999999</v>
      </c>
      <c r="W104" s="30">
        <f t="shared" si="3"/>
        <v>2122.7999999999997</v>
      </c>
    </row>
    <row r="105" spans="1:23" s="1" customFormat="1" ht="12.75" x14ac:dyDescent="0.2">
      <c r="A105" s="12">
        <v>32154</v>
      </c>
      <c r="B105" s="13" t="s">
        <v>139</v>
      </c>
      <c r="C105" s="14">
        <v>386</v>
      </c>
      <c r="D105" s="15">
        <v>6.87</v>
      </c>
      <c r="E105" s="15">
        <v>7.47</v>
      </c>
      <c r="F105" s="16">
        <v>100</v>
      </c>
      <c r="G105" s="17">
        <v>10.234361700099999</v>
      </c>
      <c r="H105" s="14">
        <v>1573.0915</v>
      </c>
      <c r="I105" s="15">
        <v>6.1400000000000003E-2</v>
      </c>
      <c r="J105" s="15" t="s">
        <v>44</v>
      </c>
      <c r="K105" s="15">
        <v>0.45200000000000001</v>
      </c>
      <c r="L105" s="18">
        <v>9.5145</v>
      </c>
      <c r="M105" s="18">
        <v>59.486600000000003</v>
      </c>
      <c r="N105" s="19">
        <v>262.02569999999997</v>
      </c>
      <c r="O105" s="18">
        <v>20.279</v>
      </c>
      <c r="P105" s="15" t="s">
        <v>44</v>
      </c>
      <c r="Q105" s="15">
        <v>7.5502000000000002</v>
      </c>
      <c r="R105" s="15">
        <v>0.2455</v>
      </c>
      <c r="S105" s="15">
        <v>6.6963999999999997</v>
      </c>
      <c r="T105" s="15">
        <v>5.3013000000000003</v>
      </c>
      <c r="U105" s="20">
        <v>6.7243000000000004</v>
      </c>
      <c r="V105" s="30">
        <f t="shared" si="2"/>
        <v>1119.3999999999999</v>
      </c>
      <c r="W105" s="30">
        <f t="shared" si="3"/>
        <v>2373.1280000000006</v>
      </c>
    </row>
    <row r="106" spans="1:23" s="1" customFormat="1" ht="12.75" x14ac:dyDescent="0.2">
      <c r="A106" s="12">
        <v>32155</v>
      </c>
      <c r="B106" s="13" t="s">
        <v>140</v>
      </c>
      <c r="C106" s="14">
        <v>386</v>
      </c>
      <c r="D106" s="15">
        <v>6.91</v>
      </c>
      <c r="E106" s="15">
        <v>7.51</v>
      </c>
      <c r="F106" s="16">
        <v>100</v>
      </c>
      <c r="G106" s="17">
        <v>9.8200916008999997</v>
      </c>
      <c r="H106" s="14">
        <v>1480.1156000000001</v>
      </c>
      <c r="I106" s="15">
        <v>7.1599999999999997E-2</v>
      </c>
      <c r="J106" s="15">
        <v>7.1599999999999997E-2</v>
      </c>
      <c r="K106" s="15">
        <v>0.40749999999999997</v>
      </c>
      <c r="L106" s="18">
        <v>10.038500000000001</v>
      </c>
      <c r="M106" s="18">
        <v>53.661900000000003</v>
      </c>
      <c r="N106" s="19">
        <v>269.46039999999999</v>
      </c>
      <c r="O106" s="18">
        <v>25.088100000000001</v>
      </c>
      <c r="P106" s="15" t="s">
        <v>44</v>
      </c>
      <c r="Q106" s="15">
        <v>8.3756000000000004</v>
      </c>
      <c r="R106" s="15">
        <v>0.24779999999999999</v>
      </c>
      <c r="S106" s="15">
        <v>7.3403</v>
      </c>
      <c r="T106" s="15">
        <v>4.6970999999999998</v>
      </c>
      <c r="U106" s="20">
        <v>7.4173999999999998</v>
      </c>
      <c r="V106" s="30">
        <f t="shared" si="2"/>
        <v>1119.3999999999999</v>
      </c>
      <c r="W106" s="30">
        <f t="shared" si="3"/>
        <v>2194.0240000000003</v>
      </c>
    </row>
    <row r="107" spans="1:23" s="1" customFormat="1" ht="12.75" x14ac:dyDescent="0.2">
      <c r="A107" s="12">
        <v>32156</v>
      </c>
      <c r="B107" s="13" t="s">
        <v>141</v>
      </c>
      <c r="C107" s="14">
        <v>364</v>
      </c>
      <c r="D107" s="15">
        <v>6.77</v>
      </c>
      <c r="E107" s="15">
        <v>7.37</v>
      </c>
      <c r="F107" s="16">
        <v>100</v>
      </c>
      <c r="G107" s="17">
        <v>9.2226333104999991</v>
      </c>
      <c r="H107" s="14">
        <v>1388.9141999999999</v>
      </c>
      <c r="I107" s="15">
        <v>4.24E-2</v>
      </c>
      <c r="J107" s="15">
        <v>6.3600000000000004E-2</v>
      </c>
      <c r="K107" s="15">
        <v>0.75209999999999999</v>
      </c>
      <c r="L107" s="18">
        <v>12.1557</v>
      </c>
      <c r="M107" s="18">
        <v>45.598500000000001</v>
      </c>
      <c r="N107" s="19">
        <v>254.14189999999999</v>
      </c>
      <c r="O107" s="18">
        <v>20.164200000000001</v>
      </c>
      <c r="P107" s="15" t="s">
        <v>44</v>
      </c>
      <c r="Q107" s="15">
        <v>9.9575999999999993</v>
      </c>
      <c r="R107" s="15">
        <v>0.3019</v>
      </c>
      <c r="S107" s="15">
        <v>4.9576000000000002</v>
      </c>
      <c r="T107" s="15">
        <v>3.2839</v>
      </c>
      <c r="U107" s="20">
        <v>4.3484999999999996</v>
      </c>
      <c r="V107" s="30">
        <f t="shared" si="2"/>
        <v>1055.5999999999999</v>
      </c>
      <c r="W107" s="30">
        <f t="shared" si="3"/>
        <v>2660.1119999999992</v>
      </c>
    </row>
    <row r="108" spans="1:23" s="1" customFormat="1" ht="12.75" x14ac:dyDescent="0.2">
      <c r="A108" s="12">
        <v>32157</v>
      </c>
      <c r="B108" s="13" t="s">
        <v>142</v>
      </c>
      <c r="C108" s="14">
        <v>439</v>
      </c>
      <c r="D108" s="15">
        <v>6.95</v>
      </c>
      <c r="E108" s="15">
        <v>7.55</v>
      </c>
      <c r="F108" s="16">
        <v>100</v>
      </c>
      <c r="G108" s="17">
        <v>12.635726034599999</v>
      </c>
      <c r="H108" s="14">
        <v>1902.0537999999999</v>
      </c>
      <c r="I108" s="15">
        <v>5.1499999999999997E-2</v>
      </c>
      <c r="J108" s="15">
        <v>4.58E-2</v>
      </c>
      <c r="K108" s="15">
        <v>0.71509999999999996</v>
      </c>
      <c r="L108" s="18">
        <v>14.7254</v>
      </c>
      <c r="M108" s="18">
        <v>66.144199999999998</v>
      </c>
      <c r="N108" s="19">
        <v>349.20479999999998</v>
      </c>
      <c r="O108" s="18">
        <v>37.2941</v>
      </c>
      <c r="P108" s="15" t="s">
        <v>39</v>
      </c>
      <c r="Q108" s="15">
        <v>10.537800000000001</v>
      </c>
      <c r="R108" s="15">
        <v>0.43480000000000002</v>
      </c>
      <c r="S108" s="15">
        <v>9.1018000000000008</v>
      </c>
      <c r="T108" s="15">
        <v>2.2597</v>
      </c>
      <c r="U108" s="20">
        <v>4.9885999999999999</v>
      </c>
      <c r="V108" s="30">
        <f t="shared" si="2"/>
        <v>1273.0999999999999</v>
      </c>
      <c r="W108" s="30">
        <f t="shared" si="3"/>
        <v>2291.5800000000008</v>
      </c>
    </row>
    <row r="109" spans="1:23" s="1" customFormat="1" ht="12.75" x14ac:dyDescent="0.2">
      <c r="A109" s="12">
        <v>32158</v>
      </c>
      <c r="B109" s="13" t="s">
        <v>143</v>
      </c>
      <c r="C109" s="14">
        <v>292</v>
      </c>
      <c r="D109" s="15">
        <v>6.95</v>
      </c>
      <c r="E109" s="15">
        <v>7.55</v>
      </c>
      <c r="F109" s="16">
        <v>100</v>
      </c>
      <c r="G109" s="17">
        <v>11.828068357899999</v>
      </c>
      <c r="H109" s="14">
        <v>1799.6126999999999</v>
      </c>
      <c r="I109" s="15" t="s">
        <v>39</v>
      </c>
      <c r="J109" s="15" t="s">
        <v>39</v>
      </c>
      <c r="K109" s="15">
        <v>0.8216</v>
      </c>
      <c r="L109" s="18">
        <v>18.5915</v>
      </c>
      <c r="M109" s="18">
        <v>58.861499999999999</v>
      </c>
      <c r="N109" s="19">
        <v>316.9425</v>
      </c>
      <c r="O109" s="18">
        <v>29.283999999999999</v>
      </c>
      <c r="P109" s="15" t="s">
        <v>39</v>
      </c>
      <c r="Q109" s="15">
        <v>8.7148000000000003</v>
      </c>
      <c r="R109" s="15">
        <v>0.36380000000000001</v>
      </c>
      <c r="S109" s="15">
        <v>7.3239000000000001</v>
      </c>
      <c r="T109" s="15">
        <v>3.7383000000000002</v>
      </c>
      <c r="U109" s="20">
        <v>4.0669000000000004</v>
      </c>
      <c r="V109" s="30">
        <f t="shared" si="2"/>
        <v>846.8</v>
      </c>
      <c r="W109" s="30">
        <f t="shared" si="3"/>
        <v>1524.2400000000002</v>
      </c>
    </row>
    <row r="110" spans="1:23" s="1" customFormat="1" ht="12.75" x14ac:dyDescent="0.2">
      <c r="A110" s="12">
        <v>32159</v>
      </c>
      <c r="B110" s="13" t="s">
        <v>144</v>
      </c>
      <c r="C110" s="14">
        <v>365</v>
      </c>
      <c r="D110" s="15">
        <v>7.2</v>
      </c>
      <c r="E110" s="15">
        <v>7.8</v>
      </c>
      <c r="F110" s="16">
        <v>100</v>
      </c>
      <c r="G110" s="17">
        <v>13.4957104225</v>
      </c>
      <c r="H110" s="14">
        <v>1767.2773999999999</v>
      </c>
      <c r="I110" s="15">
        <v>5.6899999999999999E-2</v>
      </c>
      <c r="J110" s="15">
        <v>0.20699999999999999</v>
      </c>
      <c r="K110" s="15">
        <v>0.83850000000000002</v>
      </c>
      <c r="L110" s="18">
        <v>30.336400000000001</v>
      </c>
      <c r="M110" s="18">
        <v>44.4255</v>
      </c>
      <c r="N110" s="19">
        <v>540.44000000000005</v>
      </c>
      <c r="O110" s="18">
        <v>36.5062</v>
      </c>
      <c r="P110" s="15" t="s">
        <v>44</v>
      </c>
      <c r="Q110" s="15">
        <v>9.6013999999999999</v>
      </c>
      <c r="R110" s="15">
        <v>0.28989999999999999</v>
      </c>
      <c r="S110" s="15">
        <v>4.3841000000000001</v>
      </c>
      <c r="T110" s="15">
        <v>0.38300000000000001</v>
      </c>
      <c r="U110" s="20">
        <v>3.3746999999999998</v>
      </c>
      <c r="V110" s="30">
        <f t="shared" si="2"/>
        <v>1058.5</v>
      </c>
      <c r="W110" s="30">
        <f t="shared" si="3"/>
        <v>846.80000000000075</v>
      </c>
    </row>
    <row r="111" spans="1:23" s="1" customFormat="1" ht="12.75" x14ac:dyDescent="0.2">
      <c r="A111" s="12">
        <v>32160</v>
      </c>
      <c r="B111" s="13" t="s">
        <v>145</v>
      </c>
      <c r="C111" s="14">
        <v>381</v>
      </c>
      <c r="D111" s="15">
        <v>7.26</v>
      </c>
      <c r="E111" s="15">
        <v>7.86</v>
      </c>
      <c r="F111" s="16">
        <v>100</v>
      </c>
      <c r="G111" s="17">
        <v>12.7875113166</v>
      </c>
      <c r="H111" s="14">
        <v>1798.1541</v>
      </c>
      <c r="I111" s="15">
        <v>6.0999999999999999E-2</v>
      </c>
      <c r="J111" s="15">
        <v>0.2162</v>
      </c>
      <c r="K111" s="15">
        <v>0.94789999999999996</v>
      </c>
      <c r="L111" s="18">
        <v>44.711799999999997</v>
      </c>
      <c r="M111" s="18">
        <v>36.773800000000001</v>
      </c>
      <c r="N111" s="19">
        <v>438.9579</v>
      </c>
      <c r="O111" s="18">
        <v>35.515500000000003</v>
      </c>
      <c r="P111" s="15" t="s">
        <v>44</v>
      </c>
      <c r="Q111" s="15">
        <v>10.2273</v>
      </c>
      <c r="R111" s="15">
        <v>0.36030000000000001</v>
      </c>
      <c r="S111" s="15">
        <v>4.6673999999999998</v>
      </c>
      <c r="T111" s="15">
        <v>0.34370000000000001</v>
      </c>
      <c r="U111" s="20">
        <v>3.4977999999999998</v>
      </c>
      <c r="V111" s="30">
        <f t="shared" si="2"/>
        <v>1104.8999999999999</v>
      </c>
      <c r="W111" s="30">
        <f t="shared" si="3"/>
        <v>618.74399999999855</v>
      </c>
    </row>
    <row r="112" spans="1:23" s="1" customFormat="1" ht="12.75" x14ac:dyDescent="0.2">
      <c r="A112" s="12">
        <v>32161</v>
      </c>
      <c r="B112" s="13" t="s">
        <v>146</v>
      </c>
      <c r="C112" s="14">
        <v>412</v>
      </c>
      <c r="D112" s="15">
        <v>7.31</v>
      </c>
      <c r="E112" s="15">
        <v>7.91</v>
      </c>
      <c r="F112" s="16">
        <v>100</v>
      </c>
      <c r="G112" s="17">
        <v>21.1783820373</v>
      </c>
      <c r="H112" s="14">
        <v>3565.6305000000002</v>
      </c>
      <c r="I112" s="15">
        <v>6.08E-2</v>
      </c>
      <c r="J112" s="15">
        <v>0.17699999999999999</v>
      </c>
      <c r="K112" s="15">
        <v>0.65820000000000001</v>
      </c>
      <c r="L112" s="18">
        <v>19.214600000000001</v>
      </c>
      <c r="M112" s="18">
        <v>44.823</v>
      </c>
      <c r="N112" s="19">
        <v>383.25220000000002</v>
      </c>
      <c r="O112" s="18">
        <v>36.847299999999997</v>
      </c>
      <c r="P112" s="15" t="s">
        <v>44</v>
      </c>
      <c r="Q112" s="15">
        <v>9.5519999999999996</v>
      </c>
      <c r="R112" s="15">
        <v>0.37609999999999999</v>
      </c>
      <c r="S112" s="15">
        <v>3.8330000000000002</v>
      </c>
      <c r="T112" s="15">
        <v>0.12720000000000001</v>
      </c>
      <c r="U112" s="20">
        <v>3.8439999999999999</v>
      </c>
      <c r="V112" s="30">
        <f t="shared" si="2"/>
        <v>1194.8</v>
      </c>
      <c r="W112" s="30">
        <f t="shared" si="3"/>
        <v>430.1279999999993</v>
      </c>
    </row>
    <row r="113" spans="1:23" s="1" customFormat="1" ht="12.75" x14ac:dyDescent="0.2">
      <c r="A113" s="12">
        <v>32162</v>
      </c>
      <c r="B113" s="13" t="s">
        <v>147</v>
      </c>
      <c r="C113" s="14">
        <v>362</v>
      </c>
      <c r="D113" s="15">
        <v>7.26</v>
      </c>
      <c r="E113" s="15">
        <v>7.86</v>
      </c>
      <c r="F113" s="16">
        <v>100</v>
      </c>
      <c r="G113" s="17">
        <v>11.4109700753</v>
      </c>
      <c r="H113" s="14">
        <v>1617.2429999999999</v>
      </c>
      <c r="I113" s="15">
        <v>5.3499999999999999E-2</v>
      </c>
      <c r="J113" s="15">
        <v>0.1767</v>
      </c>
      <c r="K113" s="15">
        <v>0.91010000000000002</v>
      </c>
      <c r="L113" s="18">
        <v>34.769799999999996</v>
      </c>
      <c r="M113" s="18">
        <v>68.725899999999996</v>
      </c>
      <c r="N113" s="19">
        <v>372.80509999999998</v>
      </c>
      <c r="O113" s="18">
        <v>61.793399999999998</v>
      </c>
      <c r="P113" s="15" t="s">
        <v>44</v>
      </c>
      <c r="Q113" s="15">
        <v>9.6198999999999995</v>
      </c>
      <c r="R113" s="15">
        <v>0.182</v>
      </c>
      <c r="S113" s="15">
        <v>9.8607999999999993</v>
      </c>
      <c r="T113" s="15">
        <v>0.44429999999999997</v>
      </c>
      <c r="U113" s="20">
        <v>2.9497</v>
      </c>
      <c r="V113" s="30">
        <f t="shared" si="2"/>
        <v>1049.8</v>
      </c>
      <c r="W113" s="30">
        <f t="shared" si="3"/>
        <v>587.88799999999867</v>
      </c>
    </row>
    <row r="114" spans="1:23" s="1" customFormat="1" ht="12.75" x14ac:dyDescent="0.2">
      <c r="A114" s="12">
        <v>32163</v>
      </c>
      <c r="B114" s="13" t="s">
        <v>148</v>
      </c>
      <c r="C114" s="14">
        <v>365</v>
      </c>
      <c r="D114" s="15">
        <v>7.25</v>
      </c>
      <c r="E114" s="15">
        <v>7.85</v>
      </c>
      <c r="F114" s="16">
        <v>100</v>
      </c>
      <c r="G114" s="17">
        <v>14.9232007781</v>
      </c>
      <c r="H114" s="14">
        <v>2072.6777999999999</v>
      </c>
      <c r="I114" s="15">
        <v>5.5599999999999997E-2</v>
      </c>
      <c r="J114" s="15">
        <v>0.16109999999999999</v>
      </c>
      <c r="K114" s="15">
        <v>0.93889999999999996</v>
      </c>
      <c r="L114" s="18">
        <v>36.294400000000003</v>
      </c>
      <c r="M114" s="18">
        <v>79.911100000000005</v>
      </c>
      <c r="N114" s="19">
        <v>517.17780000000005</v>
      </c>
      <c r="O114" s="18">
        <v>43.7333</v>
      </c>
      <c r="P114" s="15" t="s">
        <v>44</v>
      </c>
      <c r="Q114" s="15">
        <v>10.372199999999999</v>
      </c>
      <c r="R114" s="15">
        <v>0.17780000000000001</v>
      </c>
      <c r="S114" s="15">
        <v>6.3333000000000004</v>
      </c>
      <c r="T114" s="15">
        <v>0.43330000000000002</v>
      </c>
      <c r="U114" s="20">
        <v>3.5889000000000002</v>
      </c>
      <c r="V114" s="30">
        <f t="shared" si="2"/>
        <v>1058.5</v>
      </c>
      <c r="W114" s="30">
        <f t="shared" si="3"/>
        <v>635.1000000000015</v>
      </c>
    </row>
    <row r="115" spans="1:23" s="1" customFormat="1" ht="12.75" x14ac:dyDescent="0.2">
      <c r="A115" s="12">
        <v>32164</v>
      </c>
      <c r="B115" s="13" t="s">
        <v>149</v>
      </c>
      <c r="C115" s="14">
        <v>390</v>
      </c>
      <c r="D115" s="15">
        <v>7.25</v>
      </c>
      <c r="E115" s="15">
        <v>7.85</v>
      </c>
      <c r="F115" s="16">
        <v>100</v>
      </c>
      <c r="G115" s="17">
        <v>13.3721031226</v>
      </c>
      <c r="H115" s="14">
        <v>1761.9336000000001</v>
      </c>
      <c r="I115" s="15">
        <v>7.0800000000000002E-2</v>
      </c>
      <c r="J115" s="15">
        <v>0.1852</v>
      </c>
      <c r="K115" s="15">
        <v>0.84970000000000001</v>
      </c>
      <c r="L115" s="18">
        <v>31.7102</v>
      </c>
      <c r="M115" s="18">
        <v>76.982600000000005</v>
      </c>
      <c r="N115" s="19">
        <v>518.22979999999995</v>
      </c>
      <c r="O115" s="18">
        <v>66.176500000000004</v>
      </c>
      <c r="P115" s="15" t="s">
        <v>44</v>
      </c>
      <c r="Q115" s="15">
        <v>10.686299999999999</v>
      </c>
      <c r="R115" s="15">
        <v>0.20699999999999999</v>
      </c>
      <c r="S115" s="15">
        <v>8.8888999999999996</v>
      </c>
      <c r="T115" s="15">
        <v>0.48470000000000002</v>
      </c>
      <c r="U115" s="20">
        <v>3.8671000000000002</v>
      </c>
      <c r="V115" s="30">
        <f t="shared" si="2"/>
        <v>1131</v>
      </c>
      <c r="W115" s="30">
        <f t="shared" si="3"/>
        <v>678.6000000000015</v>
      </c>
    </row>
    <row r="116" spans="1:23" s="1" customFormat="1" ht="12.75" x14ac:dyDescent="0.2">
      <c r="A116" s="12">
        <v>32165</v>
      </c>
      <c r="B116" s="13" t="s">
        <v>150</v>
      </c>
      <c r="C116" s="14">
        <v>336</v>
      </c>
      <c r="D116" s="15">
        <v>7.24</v>
      </c>
      <c r="E116" s="15">
        <v>7.84</v>
      </c>
      <c r="F116" s="16">
        <v>100</v>
      </c>
      <c r="G116" s="17">
        <v>12.595741052999999</v>
      </c>
      <c r="H116" s="14">
        <v>1838.9317000000001</v>
      </c>
      <c r="I116" s="15">
        <v>5.4199999999999998E-2</v>
      </c>
      <c r="J116" s="15">
        <v>0.21149999999999999</v>
      </c>
      <c r="K116" s="15">
        <v>0.91110000000000002</v>
      </c>
      <c r="L116" s="18">
        <v>29.685500000000001</v>
      </c>
      <c r="M116" s="18">
        <v>50.851399999999998</v>
      </c>
      <c r="N116" s="19">
        <v>387.15839999999997</v>
      </c>
      <c r="O116" s="18">
        <v>43.139899999999997</v>
      </c>
      <c r="P116" s="15" t="s">
        <v>44</v>
      </c>
      <c r="Q116" s="15">
        <v>10.206099999999999</v>
      </c>
      <c r="R116" s="15">
        <v>0.1573</v>
      </c>
      <c r="S116" s="15">
        <v>6.1497000000000002</v>
      </c>
      <c r="T116" s="15">
        <v>0.32540000000000002</v>
      </c>
      <c r="U116" s="20">
        <v>2.5488</v>
      </c>
      <c r="V116" s="30">
        <f t="shared" si="2"/>
        <v>974.4</v>
      </c>
      <c r="W116" s="30">
        <f t="shared" si="3"/>
        <v>623.61600000000055</v>
      </c>
    </row>
    <row r="117" spans="1:23" s="1" customFormat="1" ht="12.75" x14ac:dyDescent="0.2">
      <c r="A117" s="12">
        <v>32166</v>
      </c>
      <c r="B117" s="13" t="s">
        <v>151</v>
      </c>
      <c r="C117" s="14">
        <v>356</v>
      </c>
      <c r="D117" s="15">
        <v>7.16</v>
      </c>
      <c r="E117" s="15">
        <v>7.76</v>
      </c>
      <c r="F117" s="16">
        <v>100</v>
      </c>
      <c r="G117" s="17">
        <v>12.1210984247</v>
      </c>
      <c r="H117" s="14">
        <v>1777.3497</v>
      </c>
      <c r="I117" s="15">
        <v>5.0099999999999999E-2</v>
      </c>
      <c r="J117" s="15">
        <v>0.21709999999999999</v>
      </c>
      <c r="K117" s="15">
        <v>1.0188999999999999</v>
      </c>
      <c r="L117" s="18">
        <v>54.5379</v>
      </c>
      <c r="M117" s="18">
        <v>63.7194</v>
      </c>
      <c r="N117" s="19">
        <v>360.36750000000001</v>
      </c>
      <c r="O117" s="18">
        <v>86.531199999999998</v>
      </c>
      <c r="P117" s="15" t="s">
        <v>44</v>
      </c>
      <c r="Q117" s="15">
        <v>15.618</v>
      </c>
      <c r="R117" s="15">
        <v>0.21709999999999999</v>
      </c>
      <c r="S117" s="15">
        <v>9.4208999999999996</v>
      </c>
      <c r="T117" s="15">
        <v>0.76280000000000003</v>
      </c>
      <c r="U117" s="20">
        <v>3.2404999999999999</v>
      </c>
      <c r="V117" s="30">
        <f t="shared" si="2"/>
        <v>1032.3999999999999</v>
      </c>
      <c r="W117" s="30">
        <f t="shared" si="3"/>
        <v>991.10400000000072</v>
      </c>
    </row>
    <row r="118" spans="1:23" s="1" customFormat="1" ht="12.75" x14ac:dyDescent="0.2">
      <c r="A118" s="12">
        <v>32167</v>
      </c>
      <c r="B118" s="13" t="s">
        <v>152</v>
      </c>
      <c r="C118" s="14">
        <v>344</v>
      </c>
      <c r="D118" s="15">
        <v>7.28</v>
      </c>
      <c r="E118" s="15">
        <v>7.88</v>
      </c>
      <c r="F118" s="16">
        <v>100</v>
      </c>
      <c r="G118" s="17">
        <v>13.1231808172</v>
      </c>
      <c r="H118" s="14">
        <v>2119.0367999999999</v>
      </c>
      <c r="I118" s="15">
        <v>5.4100000000000002E-2</v>
      </c>
      <c r="J118" s="15">
        <v>0.25969999999999999</v>
      </c>
      <c r="K118" s="15">
        <v>0.94699999999999995</v>
      </c>
      <c r="L118" s="18">
        <v>35.8279</v>
      </c>
      <c r="M118" s="18">
        <v>63.506500000000003</v>
      </c>
      <c r="N118" s="19">
        <v>278.84739999999999</v>
      </c>
      <c r="O118" s="18">
        <v>60.102800000000002</v>
      </c>
      <c r="P118" s="15" t="s">
        <v>44</v>
      </c>
      <c r="Q118" s="15">
        <v>9.5291999999999994</v>
      </c>
      <c r="R118" s="15">
        <v>0.15690000000000001</v>
      </c>
      <c r="S118" s="15">
        <v>7.7055999999999996</v>
      </c>
      <c r="T118" s="15">
        <v>0.3301</v>
      </c>
      <c r="U118" s="20">
        <v>2.7652000000000001</v>
      </c>
      <c r="V118" s="30">
        <f t="shared" si="2"/>
        <v>997.6</v>
      </c>
      <c r="W118" s="30">
        <f t="shared" si="3"/>
        <v>478.84800000000041</v>
      </c>
    </row>
    <row r="119" spans="1:23" s="1" customFormat="1" ht="12.75" x14ac:dyDescent="0.2">
      <c r="A119" s="12">
        <v>32168</v>
      </c>
      <c r="B119" s="13" t="s">
        <v>153</v>
      </c>
      <c r="C119" s="14">
        <v>405</v>
      </c>
      <c r="D119" s="15">
        <v>7.19</v>
      </c>
      <c r="E119" s="15">
        <v>7.79</v>
      </c>
      <c r="F119" s="16">
        <v>100</v>
      </c>
      <c r="G119" s="17">
        <v>17.8513210212</v>
      </c>
      <c r="H119" s="14">
        <v>2681.3081000000002</v>
      </c>
      <c r="I119" s="15">
        <v>8.72E-2</v>
      </c>
      <c r="J119" s="15">
        <v>0.14530000000000001</v>
      </c>
      <c r="K119" s="15">
        <v>0.43020000000000003</v>
      </c>
      <c r="L119" s="18">
        <v>10.6919</v>
      </c>
      <c r="M119" s="18">
        <v>113.25</v>
      </c>
      <c r="N119" s="19">
        <v>494.30810000000002</v>
      </c>
      <c r="O119" s="18">
        <v>46.180199999999999</v>
      </c>
      <c r="P119" s="15" t="s">
        <v>39</v>
      </c>
      <c r="Q119" s="15">
        <v>8.0871999999999993</v>
      </c>
      <c r="R119" s="15">
        <v>0.26740000000000003</v>
      </c>
      <c r="S119" s="15">
        <v>15.552300000000001</v>
      </c>
      <c r="T119" s="15">
        <v>4.9592999999999998</v>
      </c>
      <c r="U119" s="20">
        <v>11.8081</v>
      </c>
      <c r="V119" s="30">
        <f t="shared" si="2"/>
        <v>1174.5</v>
      </c>
      <c r="W119" s="30">
        <f t="shared" si="3"/>
        <v>986.5799999999997</v>
      </c>
    </row>
    <row r="120" spans="1:23" s="1" customFormat="1" ht="12.75" x14ac:dyDescent="0.2">
      <c r="A120" s="12">
        <v>32169</v>
      </c>
      <c r="B120" s="13" t="s">
        <v>154</v>
      </c>
      <c r="C120" s="14">
        <v>428</v>
      </c>
      <c r="D120" s="15">
        <v>7.18</v>
      </c>
      <c r="E120" s="15">
        <v>7.78</v>
      </c>
      <c r="F120" s="16">
        <v>100</v>
      </c>
      <c r="G120" s="17">
        <v>14.158479762000001</v>
      </c>
      <c r="H120" s="14">
        <v>2026.3943999999999</v>
      </c>
      <c r="I120" s="15">
        <v>0.1</v>
      </c>
      <c r="J120" s="15">
        <v>0.1222</v>
      </c>
      <c r="K120" s="15">
        <v>0.41110000000000002</v>
      </c>
      <c r="L120" s="18">
        <v>10.5944</v>
      </c>
      <c r="M120" s="18">
        <v>86.088899999999995</v>
      </c>
      <c r="N120" s="19">
        <v>452.41669999999999</v>
      </c>
      <c r="O120" s="18">
        <v>53.061100000000003</v>
      </c>
      <c r="P120" s="15" t="s">
        <v>44</v>
      </c>
      <c r="Q120" s="15">
        <v>8.1943999999999999</v>
      </c>
      <c r="R120" s="15">
        <v>0.2722</v>
      </c>
      <c r="S120" s="15">
        <v>14.8222</v>
      </c>
      <c r="T120" s="15">
        <v>9.5443999999999996</v>
      </c>
      <c r="U120" s="20">
        <v>12.255599999999999</v>
      </c>
      <c r="V120" s="30">
        <f t="shared" si="2"/>
        <v>1241.2</v>
      </c>
      <c r="W120" s="30">
        <f t="shared" si="3"/>
        <v>1092.2559999999987</v>
      </c>
    </row>
    <row r="121" spans="1:23" s="1" customFormat="1" ht="12.75" x14ac:dyDescent="0.2">
      <c r="A121" s="12">
        <v>32170</v>
      </c>
      <c r="B121" s="13" t="s">
        <v>155</v>
      </c>
      <c r="C121" s="14">
        <v>444</v>
      </c>
      <c r="D121" s="15">
        <v>7.28</v>
      </c>
      <c r="E121" s="15">
        <v>7.88</v>
      </c>
      <c r="F121" s="16">
        <v>100</v>
      </c>
      <c r="G121" s="17">
        <v>19.768860191800002</v>
      </c>
      <c r="H121" s="14">
        <v>2976.6747</v>
      </c>
      <c r="I121" s="15">
        <v>9.64E-2</v>
      </c>
      <c r="J121" s="15">
        <v>0.1024</v>
      </c>
      <c r="K121" s="15">
        <v>0.28920000000000001</v>
      </c>
      <c r="L121" s="18">
        <v>6.7469999999999999</v>
      </c>
      <c r="M121" s="18">
        <v>97.307199999999995</v>
      </c>
      <c r="N121" s="19">
        <v>551.87350000000004</v>
      </c>
      <c r="O121" s="18">
        <v>29.512</v>
      </c>
      <c r="P121" s="15" t="s">
        <v>39</v>
      </c>
      <c r="Q121" s="15">
        <v>8.5181000000000004</v>
      </c>
      <c r="R121" s="15">
        <v>0.247</v>
      </c>
      <c r="S121" s="15">
        <v>9.3855000000000004</v>
      </c>
      <c r="T121" s="15">
        <v>3.6867000000000001</v>
      </c>
      <c r="U121" s="20">
        <v>14.012</v>
      </c>
      <c r="V121" s="30">
        <f t="shared" si="2"/>
        <v>1287.5999999999999</v>
      </c>
      <c r="W121" s="30">
        <f t="shared" si="3"/>
        <v>618.04800000000046</v>
      </c>
    </row>
    <row r="122" spans="1:23" s="1" customFormat="1" ht="12.75" x14ac:dyDescent="0.2">
      <c r="A122" s="12">
        <v>32171</v>
      </c>
      <c r="B122" s="13" t="s">
        <v>156</v>
      </c>
      <c r="C122" s="14">
        <v>370</v>
      </c>
      <c r="D122" s="15">
        <v>7.27</v>
      </c>
      <c r="E122" s="15">
        <v>7.87</v>
      </c>
      <c r="F122" s="16">
        <v>100</v>
      </c>
      <c r="G122" s="17">
        <v>14.0163202698</v>
      </c>
      <c r="H122" s="14">
        <v>2116.5787</v>
      </c>
      <c r="I122" s="15">
        <v>7.0000000000000007E-2</v>
      </c>
      <c r="J122" s="15">
        <v>0.17780000000000001</v>
      </c>
      <c r="K122" s="15">
        <v>0.58730000000000004</v>
      </c>
      <c r="L122" s="18">
        <v>9.7629000000000001</v>
      </c>
      <c r="M122" s="18">
        <v>93.469800000000006</v>
      </c>
      <c r="N122" s="19">
        <v>379.25110000000001</v>
      </c>
      <c r="O122" s="18">
        <v>39.913800000000002</v>
      </c>
      <c r="P122" s="15" t="s">
        <v>44</v>
      </c>
      <c r="Q122" s="15">
        <v>7.6669999999999998</v>
      </c>
      <c r="R122" s="15">
        <v>0.44719999999999999</v>
      </c>
      <c r="S122" s="15">
        <v>14.6767</v>
      </c>
      <c r="T122" s="15">
        <v>3.8631000000000002</v>
      </c>
      <c r="U122" s="20">
        <v>9.2619000000000007</v>
      </c>
      <c r="V122" s="30">
        <f t="shared" si="2"/>
        <v>1073</v>
      </c>
      <c r="W122" s="30">
        <f t="shared" si="3"/>
        <v>557.95999999999958</v>
      </c>
    </row>
    <row r="123" spans="1:23" s="1" customFormat="1" ht="12.75" x14ac:dyDescent="0.2">
      <c r="A123" s="12">
        <v>32172</v>
      </c>
      <c r="B123" s="13" t="s">
        <v>157</v>
      </c>
      <c r="C123" s="14">
        <v>350</v>
      </c>
      <c r="D123" s="15">
        <v>7.12</v>
      </c>
      <c r="E123" s="15">
        <v>7.72</v>
      </c>
      <c r="F123" s="16">
        <v>100</v>
      </c>
      <c r="G123" s="17">
        <v>11.329121213500001</v>
      </c>
      <c r="H123" s="14">
        <v>1548.1235999999999</v>
      </c>
      <c r="I123" s="15">
        <v>7.0499999999999993E-2</v>
      </c>
      <c r="J123" s="15">
        <v>0.17899999999999999</v>
      </c>
      <c r="K123" s="15">
        <v>0.62360000000000004</v>
      </c>
      <c r="L123" s="18">
        <v>8.6550999999999991</v>
      </c>
      <c r="M123" s="18">
        <v>107.8905</v>
      </c>
      <c r="N123" s="19">
        <v>393.66590000000002</v>
      </c>
      <c r="O123" s="18">
        <v>48.617100000000001</v>
      </c>
      <c r="P123" s="15" t="s">
        <v>44</v>
      </c>
      <c r="Q123" s="15">
        <v>7.2016999999999998</v>
      </c>
      <c r="R123" s="15">
        <v>0.57479999999999998</v>
      </c>
      <c r="S123" s="15">
        <v>16.393699999999999</v>
      </c>
      <c r="T123" s="15">
        <v>3.7364000000000002</v>
      </c>
      <c r="U123" s="20">
        <v>8.3242999999999991</v>
      </c>
      <c r="V123" s="30">
        <f t="shared" si="2"/>
        <v>1015</v>
      </c>
      <c r="W123" s="30">
        <f t="shared" si="3"/>
        <v>1136.8000000000011</v>
      </c>
    </row>
    <row r="124" spans="1:23" s="1" customFormat="1" ht="12.75" x14ac:dyDescent="0.2">
      <c r="A124" s="12">
        <v>32173</v>
      </c>
      <c r="B124" s="13" t="s">
        <v>158</v>
      </c>
      <c r="C124" s="14">
        <v>293</v>
      </c>
      <c r="D124" s="15">
        <v>7.14</v>
      </c>
      <c r="E124" s="15">
        <v>7.74</v>
      </c>
      <c r="F124" s="16">
        <v>100</v>
      </c>
      <c r="G124" s="17">
        <v>8.4149712753999992</v>
      </c>
      <c r="H124" s="14">
        <v>1163.4909</v>
      </c>
      <c r="I124" s="15">
        <v>5.5899999999999998E-2</v>
      </c>
      <c r="J124" s="15">
        <v>0.2591</v>
      </c>
      <c r="K124" s="15">
        <v>0.84350000000000003</v>
      </c>
      <c r="L124" s="18">
        <v>12.474600000000001</v>
      </c>
      <c r="M124" s="18">
        <v>61.438000000000002</v>
      </c>
      <c r="N124" s="19">
        <v>289.12090000000001</v>
      </c>
      <c r="O124" s="18">
        <v>44.349600000000002</v>
      </c>
      <c r="P124" s="15" t="s">
        <v>44</v>
      </c>
      <c r="Q124" s="15">
        <v>7.0477999999999996</v>
      </c>
      <c r="R124" s="15">
        <v>0.44719999999999999</v>
      </c>
      <c r="S124" s="15">
        <v>8.5670999999999999</v>
      </c>
      <c r="T124" s="15">
        <v>2.2663000000000002</v>
      </c>
      <c r="U124" s="20">
        <v>5.4471999999999996</v>
      </c>
      <c r="V124" s="30">
        <f t="shared" si="2"/>
        <v>849.69999999999993</v>
      </c>
      <c r="W124" s="30">
        <f t="shared" si="3"/>
        <v>883.68799999999919</v>
      </c>
    </row>
    <row r="125" spans="1:23" s="1" customFormat="1" ht="12.75" x14ac:dyDescent="0.2">
      <c r="A125" s="12">
        <v>32174</v>
      </c>
      <c r="B125" s="13" t="s">
        <v>159</v>
      </c>
      <c r="C125" s="14">
        <v>366</v>
      </c>
      <c r="D125" s="15">
        <v>7.14</v>
      </c>
      <c r="E125" s="15">
        <v>7.74</v>
      </c>
      <c r="F125" s="16">
        <v>100</v>
      </c>
      <c r="G125" s="17">
        <v>10.309517877899999</v>
      </c>
      <c r="H125" s="14">
        <v>1535.3194000000001</v>
      </c>
      <c r="I125" s="15">
        <v>8.2600000000000007E-2</v>
      </c>
      <c r="J125" s="15">
        <v>0.19270000000000001</v>
      </c>
      <c r="K125" s="15">
        <v>0.73240000000000005</v>
      </c>
      <c r="L125" s="18">
        <v>12.654199999999999</v>
      </c>
      <c r="M125" s="18">
        <v>62.483499999999999</v>
      </c>
      <c r="N125" s="19">
        <v>293.39210000000003</v>
      </c>
      <c r="O125" s="18">
        <v>33.359000000000002</v>
      </c>
      <c r="P125" s="15" t="s">
        <v>44</v>
      </c>
      <c r="Q125" s="15">
        <v>6.3876999999999997</v>
      </c>
      <c r="R125" s="15">
        <v>0.5837</v>
      </c>
      <c r="S125" s="15">
        <v>8.9097000000000008</v>
      </c>
      <c r="T125" s="15">
        <v>6.8666999999999998</v>
      </c>
      <c r="U125" s="20">
        <v>10.3194</v>
      </c>
      <c r="V125" s="30">
        <f t="shared" si="2"/>
        <v>1061.3999999999999</v>
      </c>
      <c r="W125" s="30">
        <f t="shared" si="3"/>
        <v>1103.8559999999989</v>
      </c>
    </row>
    <row r="126" spans="1:23" s="1" customFormat="1" ht="12.75" x14ac:dyDescent="0.2">
      <c r="A126" s="12">
        <v>32175</v>
      </c>
      <c r="B126" s="13" t="s">
        <v>160</v>
      </c>
      <c r="C126" s="14">
        <v>353</v>
      </c>
      <c r="D126" s="15">
        <v>7.01</v>
      </c>
      <c r="E126" s="15">
        <v>7.61</v>
      </c>
      <c r="F126" s="16">
        <v>100</v>
      </c>
      <c r="G126" s="17">
        <v>8.7361807134999996</v>
      </c>
      <c r="H126" s="14">
        <v>1240.7850000000001</v>
      </c>
      <c r="I126" s="15">
        <v>7.4999999999999997E-2</v>
      </c>
      <c r="J126" s="15">
        <v>0.24</v>
      </c>
      <c r="K126" s="15">
        <v>0.89</v>
      </c>
      <c r="L126" s="18">
        <v>16.805</v>
      </c>
      <c r="M126" s="18">
        <v>63.125</v>
      </c>
      <c r="N126" s="19">
        <v>281.14499999999998</v>
      </c>
      <c r="O126" s="18">
        <v>33.975000000000001</v>
      </c>
      <c r="P126" s="15" t="s">
        <v>44</v>
      </c>
      <c r="Q126" s="15">
        <v>6.33</v>
      </c>
      <c r="R126" s="15">
        <v>0.55500000000000005</v>
      </c>
      <c r="S126" s="15">
        <v>8.7249999999999996</v>
      </c>
      <c r="T126" s="15">
        <v>3.14</v>
      </c>
      <c r="U126" s="20">
        <v>9.6999999999999993</v>
      </c>
      <c r="V126" s="30">
        <f t="shared" si="2"/>
        <v>1023.6999999999999</v>
      </c>
      <c r="W126" s="30">
        <f t="shared" si="3"/>
        <v>1596.9719999999984</v>
      </c>
    </row>
    <row r="127" spans="1:23" s="1" customFormat="1" ht="12.75" x14ac:dyDescent="0.2">
      <c r="A127" s="12">
        <v>32176</v>
      </c>
      <c r="B127" s="13" t="s">
        <v>161</v>
      </c>
      <c r="C127" s="14">
        <v>389</v>
      </c>
      <c r="D127" s="15">
        <v>7.2</v>
      </c>
      <c r="E127" s="15">
        <v>7.8</v>
      </c>
      <c r="F127" s="16">
        <v>100</v>
      </c>
      <c r="G127" s="17">
        <v>12.172307007800001</v>
      </c>
      <c r="H127" s="14">
        <v>1853.4730999999999</v>
      </c>
      <c r="I127" s="15">
        <v>7.5300000000000006E-2</v>
      </c>
      <c r="J127" s="15">
        <v>0.2742</v>
      </c>
      <c r="K127" s="15">
        <v>0.97309999999999997</v>
      </c>
      <c r="L127" s="18">
        <v>9.8547999999999991</v>
      </c>
      <c r="M127" s="18">
        <v>68.828000000000003</v>
      </c>
      <c r="N127" s="19">
        <v>323.38709999999998</v>
      </c>
      <c r="O127" s="18">
        <v>36.085999999999999</v>
      </c>
      <c r="P127" s="15" t="s">
        <v>44</v>
      </c>
      <c r="Q127" s="15">
        <v>7.7203999999999997</v>
      </c>
      <c r="R127" s="15">
        <v>0.47849999999999998</v>
      </c>
      <c r="S127" s="15">
        <v>10.967700000000001</v>
      </c>
      <c r="T127" s="15">
        <v>2.4946000000000002</v>
      </c>
      <c r="U127" s="20">
        <v>8.0053999999999998</v>
      </c>
      <c r="V127" s="30">
        <f t="shared" si="2"/>
        <v>1128.0999999999999</v>
      </c>
      <c r="W127" s="30">
        <f t="shared" si="3"/>
        <v>902.4800000000007</v>
      </c>
    </row>
    <row r="128" spans="1:23" s="1" customFormat="1" ht="12.75" x14ac:dyDescent="0.2">
      <c r="A128" s="12">
        <v>32177</v>
      </c>
      <c r="B128" s="13" t="s">
        <v>162</v>
      </c>
      <c r="C128" s="14">
        <v>349</v>
      </c>
      <c r="D128" s="15">
        <v>7.24</v>
      </c>
      <c r="E128" s="15">
        <v>7.84</v>
      </c>
      <c r="F128" s="16">
        <v>100</v>
      </c>
      <c r="G128" s="17">
        <v>13.1270088356</v>
      </c>
      <c r="H128" s="14">
        <v>1681.7473</v>
      </c>
      <c r="I128" s="15">
        <v>5.4899999999999997E-2</v>
      </c>
      <c r="J128" s="15">
        <v>7.6899999999999996E-2</v>
      </c>
      <c r="K128" s="15">
        <v>0.3846</v>
      </c>
      <c r="L128" s="18">
        <v>18.758199999999999</v>
      </c>
      <c r="M128" s="18">
        <v>107.6978</v>
      </c>
      <c r="N128" s="19">
        <v>528.17579999999998</v>
      </c>
      <c r="O128" s="18">
        <v>58.406599999999997</v>
      </c>
      <c r="P128" s="15" t="s">
        <v>44</v>
      </c>
      <c r="Q128" s="15">
        <v>9.3515999999999995</v>
      </c>
      <c r="R128" s="15">
        <v>0.4451</v>
      </c>
      <c r="S128" s="15">
        <v>15.802199999999999</v>
      </c>
      <c r="T128" s="15">
        <v>7.5823999999999998</v>
      </c>
      <c r="U128" s="20">
        <v>4.4669999999999996</v>
      </c>
      <c r="V128" s="30">
        <f t="shared" si="2"/>
        <v>1012.1</v>
      </c>
      <c r="W128" s="30">
        <f t="shared" si="3"/>
        <v>647.7440000000006</v>
      </c>
    </row>
    <row r="129" spans="1:23" s="1" customFormat="1" ht="12.75" x14ac:dyDescent="0.2">
      <c r="A129" s="12">
        <v>32178</v>
      </c>
      <c r="B129" s="13" t="s">
        <v>163</v>
      </c>
      <c r="C129" s="14">
        <v>418</v>
      </c>
      <c r="D129" s="15">
        <v>7.48</v>
      </c>
      <c r="E129" s="15">
        <v>8.08</v>
      </c>
      <c r="F129" s="16">
        <v>100</v>
      </c>
      <c r="G129" s="17">
        <v>16.707611949299999</v>
      </c>
      <c r="H129" s="14">
        <v>2065.6680999999999</v>
      </c>
      <c r="I129" s="15">
        <v>4.3099999999999999E-2</v>
      </c>
      <c r="J129" s="15" t="s">
        <v>44</v>
      </c>
      <c r="K129" s="15">
        <v>0.32329999999999998</v>
      </c>
      <c r="L129" s="18">
        <v>9.6875</v>
      </c>
      <c r="M129" s="18">
        <v>86.729500000000002</v>
      </c>
      <c r="N129" s="19">
        <v>726.51400000000001</v>
      </c>
      <c r="O129" s="18">
        <v>45.598100000000002</v>
      </c>
      <c r="P129" s="15" t="s">
        <v>44</v>
      </c>
      <c r="Q129" s="15">
        <v>23.5991</v>
      </c>
      <c r="R129" s="15">
        <v>0.65190000000000003</v>
      </c>
      <c r="S129" s="15">
        <v>73.367500000000007</v>
      </c>
      <c r="T129" s="15">
        <v>4.375</v>
      </c>
      <c r="U129" s="20">
        <v>4.1863999999999999</v>
      </c>
      <c r="V129" s="30">
        <f t="shared" si="2"/>
        <v>1212.2</v>
      </c>
      <c r="W129" s="30">
        <f t="shared" si="3"/>
        <v>0</v>
      </c>
    </row>
    <row r="130" spans="1:23" s="1" customFormat="1" ht="12.75" x14ac:dyDescent="0.2">
      <c r="A130" s="12">
        <v>32179</v>
      </c>
      <c r="B130" s="13" t="s">
        <v>164</v>
      </c>
      <c r="C130" s="14">
        <v>376</v>
      </c>
      <c r="D130" s="15">
        <v>7.31</v>
      </c>
      <c r="E130" s="15">
        <v>7.91</v>
      </c>
      <c r="F130" s="16">
        <v>100</v>
      </c>
      <c r="G130" s="17">
        <v>15.1516803512</v>
      </c>
      <c r="H130" s="14">
        <v>1970.0909999999999</v>
      </c>
      <c r="I130" s="15">
        <v>5.3499999999999999E-2</v>
      </c>
      <c r="J130" s="15" t="s">
        <v>44</v>
      </c>
      <c r="K130" s="15">
        <v>0.33729999999999999</v>
      </c>
      <c r="L130" s="18">
        <v>9.2505000000000006</v>
      </c>
      <c r="M130" s="18">
        <v>70.797600000000003</v>
      </c>
      <c r="N130" s="19">
        <v>610.18200000000002</v>
      </c>
      <c r="O130" s="18">
        <v>40.139200000000002</v>
      </c>
      <c r="P130" s="15" t="s">
        <v>44</v>
      </c>
      <c r="Q130" s="15">
        <v>8.0138999999999996</v>
      </c>
      <c r="R130" s="15">
        <v>0.60489999999999999</v>
      </c>
      <c r="S130" s="15">
        <v>24.807300000000001</v>
      </c>
      <c r="T130" s="15">
        <v>4.6199000000000003</v>
      </c>
      <c r="U130" s="20">
        <v>4.4325000000000001</v>
      </c>
      <c r="V130" s="30">
        <f t="shared" si="2"/>
        <v>1090.3999999999999</v>
      </c>
      <c r="W130" s="30">
        <f t="shared" si="3"/>
        <v>392.5439999999993</v>
      </c>
    </row>
    <row r="131" spans="1:23" s="1" customFormat="1" ht="12.75" x14ac:dyDescent="0.2">
      <c r="A131" s="12">
        <v>32180</v>
      </c>
      <c r="B131" s="13" t="s">
        <v>165</v>
      </c>
      <c r="C131" s="14">
        <v>350</v>
      </c>
      <c r="D131" s="15">
        <v>7.18</v>
      </c>
      <c r="E131" s="15">
        <v>7.78</v>
      </c>
      <c r="F131" s="16">
        <v>100</v>
      </c>
      <c r="G131" s="17">
        <v>12.4771957915</v>
      </c>
      <c r="H131" s="14">
        <v>1600.7190000000001</v>
      </c>
      <c r="I131" s="15">
        <v>4.9799999999999997E-2</v>
      </c>
      <c r="J131" s="15">
        <v>5.5300000000000002E-2</v>
      </c>
      <c r="K131" s="15">
        <v>0.37059999999999998</v>
      </c>
      <c r="L131" s="18">
        <v>15.7577</v>
      </c>
      <c r="M131" s="18">
        <v>103.29649999999999</v>
      </c>
      <c r="N131" s="19">
        <v>501.8252</v>
      </c>
      <c r="O131" s="18">
        <v>40.232300000000002</v>
      </c>
      <c r="P131" s="15" t="s">
        <v>44</v>
      </c>
      <c r="Q131" s="15">
        <v>6.1780999999999997</v>
      </c>
      <c r="R131" s="15">
        <v>0.30420000000000003</v>
      </c>
      <c r="S131" s="15">
        <v>7.3341000000000003</v>
      </c>
      <c r="T131" s="15">
        <v>4.5961999999999996</v>
      </c>
      <c r="U131" s="20">
        <v>4.0209999999999999</v>
      </c>
      <c r="V131" s="30">
        <f t="shared" si="2"/>
        <v>1015</v>
      </c>
      <c r="W131" s="30">
        <f t="shared" si="3"/>
        <v>893.19999999999902</v>
      </c>
    </row>
    <row r="132" spans="1:23" s="1" customFormat="1" ht="12.75" x14ac:dyDescent="0.2">
      <c r="A132" s="12">
        <v>32181</v>
      </c>
      <c r="B132" s="13" t="s">
        <v>166</v>
      </c>
      <c r="C132" s="14">
        <v>388</v>
      </c>
      <c r="D132" s="15">
        <v>7.21</v>
      </c>
      <c r="E132" s="15">
        <v>7.81</v>
      </c>
      <c r="F132" s="16">
        <v>100</v>
      </c>
      <c r="G132" s="17">
        <v>12.1240376884</v>
      </c>
      <c r="H132" s="14">
        <v>1704.4958999999999</v>
      </c>
      <c r="I132" s="15">
        <v>5.6599999999999998E-2</v>
      </c>
      <c r="J132" s="15">
        <v>4.1200000000000001E-2</v>
      </c>
      <c r="K132" s="15">
        <v>0.2984</v>
      </c>
      <c r="L132" s="18">
        <v>7.9527000000000001</v>
      </c>
      <c r="M132" s="18">
        <v>97.258200000000002</v>
      </c>
      <c r="N132" s="19">
        <v>399.09980000000002</v>
      </c>
      <c r="O132" s="18">
        <v>40.5916</v>
      </c>
      <c r="P132" s="15" t="s">
        <v>44</v>
      </c>
      <c r="Q132" s="15">
        <v>6.0597000000000003</v>
      </c>
      <c r="R132" s="15">
        <v>0.32919999999999999</v>
      </c>
      <c r="S132" s="15">
        <v>10.663600000000001</v>
      </c>
      <c r="T132" s="15">
        <v>3.9403000000000001</v>
      </c>
      <c r="U132" s="20">
        <v>4.7377000000000002</v>
      </c>
      <c r="V132" s="30">
        <f t="shared" si="2"/>
        <v>1125.2</v>
      </c>
      <c r="W132" s="30">
        <f t="shared" si="3"/>
        <v>855.15200000000164</v>
      </c>
    </row>
    <row r="133" spans="1:23" s="1" customFormat="1" ht="12.75" x14ac:dyDescent="0.2">
      <c r="A133" s="12">
        <v>32182</v>
      </c>
      <c r="B133" s="13" t="s">
        <v>167</v>
      </c>
      <c r="C133" s="14">
        <v>328</v>
      </c>
      <c r="D133" s="15">
        <v>7.19</v>
      </c>
      <c r="E133" s="15">
        <v>7.79</v>
      </c>
      <c r="F133" s="16">
        <v>100</v>
      </c>
      <c r="G133" s="17">
        <v>10.2788738032</v>
      </c>
      <c r="H133" s="14">
        <v>1436.6819</v>
      </c>
      <c r="I133" s="15" t="s">
        <v>44</v>
      </c>
      <c r="J133" s="15">
        <v>5.0799999999999998E-2</v>
      </c>
      <c r="K133" s="15">
        <v>0.38109999999999999</v>
      </c>
      <c r="L133" s="18">
        <v>6.3567</v>
      </c>
      <c r="M133" s="18">
        <v>57.1646</v>
      </c>
      <c r="N133" s="19">
        <v>350.1524</v>
      </c>
      <c r="O133" s="18">
        <v>30.894300000000001</v>
      </c>
      <c r="P133" s="15" t="s">
        <v>44</v>
      </c>
      <c r="Q133" s="15">
        <v>7.1189</v>
      </c>
      <c r="R133" s="15">
        <v>0.48270000000000002</v>
      </c>
      <c r="S133" s="15">
        <v>7.1291000000000002</v>
      </c>
      <c r="T133" s="15">
        <v>2.1697000000000002</v>
      </c>
      <c r="U133" s="20">
        <v>3.5924999999999998</v>
      </c>
      <c r="V133" s="30">
        <f t="shared" si="2"/>
        <v>951.19999999999993</v>
      </c>
      <c r="W133" s="30">
        <f t="shared" si="3"/>
        <v>799.00799999999981</v>
      </c>
    </row>
    <row r="134" spans="1:23" s="1" customFormat="1" ht="12.75" x14ac:dyDescent="0.2">
      <c r="A134" s="12">
        <v>32183</v>
      </c>
      <c r="B134" s="13" t="s">
        <v>168</v>
      </c>
      <c r="C134" s="14">
        <v>402</v>
      </c>
      <c r="D134" s="15">
        <v>7.29</v>
      </c>
      <c r="E134" s="15">
        <v>7.89</v>
      </c>
      <c r="F134" s="16">
        <v>100</v>
      </c>
      <c r="G134" s="17">
        <v>14.605928392999999</v>
      </c>
      <c r="H134" s="14">
        <v>1847.9621</v>
      </c>
      <c r="I134" s="15">
        <v>5.57E-2</v>
      </c>
      <c r="J134" s="15">
        <v>6.1199999999999997E-2</v>
      </c>
      <c r="K134" s="15">
        <v>0.33960000000000001</v>
      </c>
      <c r="L134" s="18">
        <v>13.5245</v>
      </c>
      <c r="M134" s="18">
        <v>148.9811</v>
      </c>
      <c r="N134" s="19">
        <v>595.20039999999995</v>
      </c>
      <c r="O134" s="18">
        <v>38.084600000000002</v>
      </c>
      <c r="P134" s="15" t="s">
        <v>44</v>
      </c>
      <c r="Q134" s="15">
        <v>5.5457000000000001</v>
      </c>
      <c r="R134" s="15">
        <v>0.2394</v>
      </c>
      <c r="S134" s="15">
        <v>10.2171</v>
      </c>
      <c r="T134" s="15">
        <v>6.8819999999999997</v>
      </c>
      <c r="U134" s="20">
        <v>5.4509999999999996</v>
      </c>
      <c r="V134" s="30">
        <f t="shared" si="2"/>
        <v>1165.8</v>
      </c>
      <c r="W134" s="30">
        <f t="shared" si="3"/>
        <v>512.95200000000136</v>
      </c>
    </row>
    <row r="135" spans="1:23" s="1" customFormat="1" ht="12.75" x14ac:dyDescent="0.2">
      <c r="A135" s="12">
        <v>32184</v>
      </c>
      <c r="B135" s="13" t="s">
        <v>169</v>
      </c>
      <c r="C135" s="14">
        <v>428</v>
      </c>
      <c r="D135" s="15">
        <v>7.12</v>
      </c>
      <c r="E135" s="15">
        <v>7.72</v>
      </c>
      <c r="F135" s="16">
        <v>100</v>
      </c>
      <c r="G135" s="17">
        <v>14.4802363896</v>
      </c>
      <c r="H135" s="14">
        <v>1865.2614000000001</v>
      </c>
      <c r="I135" s="15">
        <v>6.25E-2</v>
      </c>
      <c r="J135" s="15" t="s">
        <v>39</v>
      </c>
      <c r="K135" s="15">
        <v>0.25569999999999998</v>
      </c>
      <c r="L135" s="18">
        <v>7.3864000000000001</v>
      </c>
      <c r="M135" s="18">
        <v>151.2045</v>
      </c>
      <c r="N135" s="19">
        <v>567.82950000000005</v>
      </c>
      <c r="O135" s="18">
        <v>38.5</v>
      </c>
      <c r="P135" s="15" t="s">
        <v>39</v>
      </c>
      <c r="Q135" s="15">
        <v>7.8920000000000003</v>
      </c>
      <c r="R135" s="15">
        <v>0.23860000000000001</v>
      </c>
      <c r="S135" s="15">
        <v>16.3523</v>
      </c>
      <c r="T135" s="15">
        <v>5.6135999999999999</v>
      </c>
      <c r="U135" s="20">
        <v>6.2557</v>
      </c>
      <c r="V135" s="30">
        <f t="shared" si="2"/>
        <v>1241.2</v>
      </c>
      <c r="W135" s="30">
        <f t="shared" si="3"/>
        <v>1390.1440000000014</v>
      </c>
    </row>
    <row r="136" spans="1:23" s="1" customFormat="1" ht="12.75" x14ac:dyDescent="0.2">
      <c r="A136" s="12">
        <v>32185</v>
      </c>
      <c r="B136" s="13" t="s">
        <v>170</v>
      </c>
      <c r="C136" s="14">
        <v>392</v>
      </c>
      <c r="D136" s="15">
        <v>7.26</v>
      </c>
      <c r="E136" s="15">
        <v>7.86</v>
      </c>
      <c r="F136" s="16">
        <v>100</v>
      </c>
      <c r="G136" s="17">
        <v>16.403839790399999</v>
      </c>
      <c r="H136" s="14">
        <v>2364.5657000000001</v>
      </c>
      <c r="I136" s="15">
        <v>6.4600000000000005E-2</v>
      </c>
      <c r="J136" s="15" t="s">
        <v>39</v>
      </c>
      <c r="K136" s="15">
        <v>0.2465</v>
      </c>
      <c r="L136" s="18">
        <v>5.9447999999999999</v>
      </c>
      <c r="M136" s="18">
        <v>150.21709999999999</v>
      </c>
      <c r="N136" s="19">
        <v>499.83569999999997</v>
      </c>
      <c r="O136" s="18">
        <v>27.6937</v>
      </c>
      <c r="P136" s="15" t="s">
        <v>39</v>
      </c>
      <c r="Q136" s="15">
        <v>7.0246000000000004</v>
      </c>
      <c r="R136" s="15">
        <v>0.23469999999999999</v>
      </c>
      <c r="S136" s="15">
        <v>11.6256</v>
      </c>
      <c r="T136" s="15">
        <v>4.8944000000000001</v>
      </c>
      <c r="U136" s="20">
        <v>6.9776999999999996</v>
      </c>
      <c r="V136" s="30">
        <f t="shared" si="2"/>
        <v>1136.8</v>
      </c>
      <c r="W136" s="30">
        <f t="shared" si="3"/>
        <v>636.60799999999847</v>
      </c>
    </row>
    <row r="137" spans="1:23" s="1" customFormat="1" ht="12.75" x14ac:dyDescent="0.2">
      <c r="A137" s="12">
        <v>32186</v>
      </c>
      <c r="B137" s="13" t="s">
        <v>171</v>
      </c>
      <c r="C137" s="14">
        <v>417</v>
      </c>
      <c r="D137" s="15">
        <v>7.32</v>
      </c>
      <c r="E137" s="15">
        <v>7.92</v>
      </c>
      <c r="F137" s="16">
        <v>100</v>
      </c>
      <c r="G137" s="17">
        <v>19.640928828900002</v>
      </c>
      <c r="H137" s="14">
        <v>2850.8917000000001</v>
      </c>
      <c r="I137" s="15">
        <v>5.4699999999999999E-2</v>
      </c>
      <c r="J137" s="15">
        <v>4.3799999999999999E-2</v>
      </c>
      <c r="K137" s="15" t="s">
        <v>172</v>
      </c>
      <c r="L137" s="18">
        <v>10.558</v>
      </c>
      <c r="M137" s="18">
        <v>176.80529999999999</v>
      </c>
      <c r="N137" s="19">
        <v>588.23299999999995</v>
      </c>
      <c r="O137" s="18">
        <v>43.342500000000001</v>
      </c>
      <c r="P137" s="15" t="s">
        <v>44</v>
      </c>
      <c r="Q137" s="15">
        <v>7.1718000000000002</v>
      </c>
      <c r="R137" s="15">
        <v>0.2298</v>
      </c>
      <c r="S137" s="15">
        <v>15.0274</v>
      </c>
      <c r="T137" s="15">
        <v>5.6291000000000002</v>
      </c>
      <c r="U137" s="20">
        <v>4.8304</v>
      </c>
      <c r="V137" s="30">
        <f t="shared" si="2"/>
        <v>1209.3</v>
      </c>
      <c r="W137" s="30">
        <f t="shared" si="3"/>
        <v>386.97600000000034</v>
      </c>
    </row>
    <row r="138" spans="1:23" s="1" customFormat="1" ht="12.75" x14ac:dyDescent="0.2">
      <c r="A138" s="12">
        <v>32187</v>
      </c>
      <c r="B138" s="13" t="s">
        <v>173</v>
      </c>
      <c r="C138" s="14">
        <v>341</v>
      </c>
      <c r="D138" s="15">
        <v>7.37</v>
      </c>
      <c r="E138" s="15">
        <v>7.97</v>
      </c>
      <c r="F138" s="16">
        <v>100</v>
      </c>
      <c r="G138" s="17">
        <v>18.313989106499999</v>
      </c>
      <c r="H138" s="14">
        <v>3007.1916000000001</v>
      </c>
      <c r="I138" s="15" t="s">
        <v>44</v>
      </c>
      <c r="J138" s="15" t="s">
        <v>44</v>
      </c>
      <c r="K138" s="15" t="s">
        <v>172</v>
      </c>
      <c r="L138" s="18">
        <v>6.1634000000000002</v>
      </c>
      <c r="M138" s="18">
        <v>146.66669999999999</v>
      </c>
      <c r="N138" s="19">
        <v>344.93509999999998</v>
      </c>
      <c r="O138" s="18">
        <v>31.964300000000001</v>
      </c>
      <c r="P138" s="15" t="s">
        <v>44</v>
      </c>
      <c r="Q138" s="15">
        <v>6.3258000000000001</v>
      </c>
      <c r="R138" s="15">
        <v>0.15690000000000001</v>
      </c>
      <c r="S138" s="15">
        <v>13.355</v>
      </c>
      <c r="T138" s="15">
        <v>2.0996000000000001</v>
      </c>
      <c r="U138" s="20">
        <v>3.355</v>
      </c>
      <c r="V138" s="30">
        <f t="shared" si="2"/>
        <v>988.9</v>
      </c>
      <c r="W138" s="30">
        <f t="shared" si="3"/>
        <v>118.66800000000099</v>
      </c>
    </row>
    <row r="139" spans="1:23" s="1" customFormat="1" ht="12.75" x14ac:dyDescent="0.2">
      <c r="A139" s="12">
        <v>32188</v>
      </c>
      <c r="B139" s="13" t="s">
        <v>174</v>
      </c>
      <c r="C139" s="14">
        <v>341</v>
      </c>
      <c r="D139" s="15">
        <v>7.29</v>
      </c>
      <c r="E139" s="15">
        <v>7.89</v>
      </c>
      <c r="F139" s="16">
        <v>100</v>
      </c>
      <c r="G139" s="17">
        <v>12.311636182799999</v>
      </c>
      <c r="H139" s="14">
        <v>1904.3680999999999</v>
      </c>
      <c r="I139" s="15">
        <v>5.5399999999999998E-2</v>
      </c>
      <c r="J139" s="15" t="s">
        <v>44</v>
      </c>
      <c r="K139" s="15">
        <v>0.38250000000000001</v>
      </c>
      <c r="L139" s="18">
        <v>13.5421</v>
      </c>
      <c r="M139" s="18">
        <v>124.7062</v>
      </c>
      <c r="N139" s="19">
        <v>293.69729999999998</v>
      </c>
      <c r="O139" s="18">
        <v>31.3581</v>
      </c>
      <c r="P139" s="15" t="s">
        <v>44</v>
      </c>
      <c r="Q139" s="15">
        <v>5.1885000000000003</v>
      </c>
      <c r="R139" s="15">
        <v>0.2051</v>
      </c>
      <c r="S139" s="15">
        <v>12.6608</v>
      </c>
      <c r="T139" s="15">
        <v>5.133</v>
      </c>
      <c r="U139" s="20">
        <v>4.0354999999999999</v>
      </c>
      <c r="V139" s="30">
        <f t="shared" ref="V139:V202" si="4">IF(C139&lt;250,(3.6709*C139)-188.25,C139*2.9)</f>
        <v>988.9</v>
      </c>
      <c r="W139" s="30">
        <f t="shared" ref="W139:W202" si="5">MAX(0,(V139*(Target-E139)*2*1.5*(Depth/6)))</f>
        <v>435.11600000000118</v>
      </c>
    </row>
    <row r="140" spans="1:23" s="1" customFormat="1" ht="12.75" x14ac:dyDescent="0.2">
      <c r="A140" s="12">
        <v>32189</v>
      </c>
      <c r="B140" s="13" t="s">
        <v>175</v>
      </c>
      <c r="C140" s="14">
        <v>409</v>
      </c>
      <c r="D140" s="15">
        <v>7.43</v>
      </c>
      <c r="E140" s="15">
        <v>8.0299999999999994</v>
      </c>
      <c r="F140" s="16">
        <v>100</v>
      </c>
      <c r="G140" s="17">
        <v>22.0794814337</v>
      </c>
      <c r="H140" s="14">
        <v>3660.1145999999999</v>
      </c>
      <c r="I140" s="15">
        <v>5.4600000000000003E-2</v>
      </c>
      <c r="J140" s="15">
        <v>4.9099999999999998E-2</v>
      </c>
      <c r="K140" s="15" t="s">
        <v>172</v>
      </c>
      <c r="L140" s="18">
        <v>8.7936999999999994</v>
      </c>
      <c r="M140" s="18">
        <v>142.702</v>
      </c>
      <c r="N140" s="19">
        <v>404.77620000000002</v>
      </c>
      <c r="O140" s="18">
        <v>41.026200000000003</v>
      </c>
      <c r="P140" s="15" t="s">
        <v>44</v>
      </c>
      <c r="Q140" s="15">
        <v>9.1702999999999992</v>
      </c>
      <c r="R140" s="15">
        <v>0.191</v>
      </c>
      <c r="S140" s="15">
        <v>11.9323</v>
      </c>
      <c r="T140" s="15">
        <v>3.0785999999999998</v>
      </c>
      <c r="U140" s="20">
        <v>5.0273000000000003</v>
      </c>
      <c r="V140" s="30">
        <f t="shared" si="4"/>
        <v>1186.0999999999999</v>
      </c>
      <c r="W140" s="30">
        <f t="shared" si="5"/>
        <v>0</v>
      </c>
    </row>
    <row r="141" spans="1:23" s="1" customFormat="1" ht="12.75" x14ac:dyDescent="0.2">
      <c r="A141" s="12">
        <v>32190</v>
      </c>
      <c r="B141" s="13" t="s">
        <v>176</v>
      </c>
      <c r="C141" s="14">
        <v>379</v>
      </c>
      <c r="D141" s="15">
        <v>7.42</v>
      </c>
      <c r="E141" s="15">
        <v>8.02</v>
      </c>
      <c r="F141" s="16">
        <v>100</v>
      </c>
      <c r="G141" s="17">
        <v>23.5401224487</v>
      </c>
      <c r="H141" s="14">
        <v>4165.6839</v>
      </c>
      <c r="I141" s="15">
        <v>5.04E-2</v>
      </c>
      <c r="J141" s="15" t="s">
        <v>44</v>
      </c>
      <c r="K141" s="15" t="s">
        <v>172</v>
      </c>
      <c r="L141" s="18">
        <v>3.8788999999999998</v>
      </c>
      <c r="M141" s="18">
        <v>143.63229999999999</v>
      </c>
      <c r="N141" s="19">
        <v>276.86099999999999</v>
      </c>
      <c r="O141" s="18">
        <v>26.277999999999999</v>
      </c>
      <c r="P141" s="15" t="s">
        <v>44</v>
      </c>
      <c r="Q141" s="15">
        <v>8.3352000000000004</v>
      </c>
      <c r="R141" s="15">
        <v>0.17380000000000001</v>
      </c>
      <c r="S141" s="15">
        <v>11.0426</v>
      </c>
      <c r="T141" s="15">
        <v>2.528</v>
      </c>
      <c r="U141" s="20">
        <v>4.7813999999999997</v>
      </c>
      <c r="V141" s="30">
        <f t="shared" si="4"/>
        <v>1099.0999999999999</v>
      </c>
      <c r="W141" s="30">
        <f t="shared" si="5"/>
        <v>0</v>
      </c>
    </row>
    <row r="142" spans="1:23" s="1" customFormat="1" ht="12.75" x14ac:dyDescent="0.2">
      <c r="A142" s="12">
        <v>32191</v>
      </c>
      <c r="B142" s="13" t="s">
        <v>177</v>
      </c>
      <c r="C142" s="14">
        <v>357</v>
      </c>
      <c r="D142" s="15">
        <v>7.4</v>
      </c>
      <c r="E142" s="15">
        <v>8</v>
      </c>
      <c r="F142" s="16">
        <v>100</v>
      </c>
      <c r="G142" s="17">
        <v>18.971765677299999</v>
      </c>
      <c r="H142" s="14">
        <v>3217.5335</v>
      </c>
      <c r="I142" s="15">
        <v>5.5800000000000002E-2</v>
      </c>
      <c r="J142" s="15" t="s">
        <v>44</v>
      </c>
      <c r="K142" s="15" t="s">
        <v>172</v>
      </c>
      <c r="L142" s="18">
        <v>6.9252000000000002</v>
      </c>
      <c r="M142" s="18">
        <v>151.6797</v>
      </c>
      <c r="N142" s="19">
        <v>296.30579999999998</v>
      </c>
      <c r="O142" s="18">
        <v>30.440799999999999</v>
      </c>
      <c r="P142" s="15" t="s">
        <v>44</v>
      </c>
      <c r="Q142" s="15">
        <v>5.9710000000000001</v>
      </c>
      <c r="R142" s="15">
        <v>0.2009</v>
      </c>
      <c r="S142" s="15">
        <v>13.0692</v>
      </c>
      <c r="T142" s="15">
        <v>3.99</v>
      </c>
      <c r="U142" s="20">
        <v>4.4753999999999996</v>
      </c>
      <c r="V142" s="30">
        <f t="shared" si="4"/>
        <v>1035.3</v>
      </c>
      <c r="W142" s="30">
        <f t="shared" si="5"/>
        <v>0</v>
      </c>
    </row>
    <row r="143" spans="1:23" s="1" customFormat="1" ht="12.75" x14ac:dyDescent="0.2">
      <c r="A143" s="12">
        <v>32192</v>
      </c>
      <c r="B143" s="13" t="s">
        <v>178</v>
      </c>
      <c r="C143" s="14">
        <v>404</v>
      </c>
      <c r="D143" s="15">
        <v>7.38</v>
      </c>
      <c r="E143" s="15">
        <v>7.98</v>
      </c>
      <c r="F143" s="16">
        <v>100</v>
      </c>
      <c r="G143" s="17">
        <v>19.814104195700001</v>
      </c>
      <c r="H143" s="14">
        <v>3219.1390999999999</v>
      </c>
      <c r="I143" s="15">
        <v>4.9700000000000001E-2</v>
      </c>
      <c r="J143" s="15" t="s">
        <v>44</v>
      </c>
      <c r="K143" s="15" t="s">
        <v>172</v>
      </c>
      <c r="L143" s="18">
        <v>4.6302000000000003</v>
      </c>
      <c r="M143" s="18">
        <v>154.1722</v>
      </c>
      <c r="N143" s="19">
        <v>394.94479999999999</v>
      </c>
      <c r="O143" s="18">
        <v>31.363099999999999</v>
      </c>
      <c r="P143" s="15" t="s">
        <v>44</v>
      </c>
      <c r="Q143" s="15">
        <v>7.3343999999999996</v>
      </c>
      <c r="R143" s="15">
        <v>0.38629999999999998</v>
      </c>
      <c r="S143" s="15">
        <v>20.055199999999999</v>
      </c>
      <c r="T143" s="15">
        <v>15.496700000000001</v>
      </c>
      <c r="U143" s="20">
        <v>5.4581</v>
      </c>
      <c r="V143" s="30">
        <f t="shared" si="4"/>
        <v>1171.5999999999999</v>
      </c>
      <c r="W143" s="30">
        <f t="shared" si="5"/>
        <v>93.727999999997976</v>
      </c>
    </row>
    <row r="144" spans="1:23" s="1" customFormat="1" ht="12.75" x14ac:dyDescent="0.2">
      <c r="A144" s="12">
        <v>32193</v>
      </c>
      <c r="B144" s="13" t="s">
        <v>179</v>
      </c>
      <c r="C144" s="14">
        <v>403</v>
      </c>
      <c r="D144" s="15">
        <v>7.26</v>
      </c>
      <c r="E144" s="15">
        <v>7.86</v>
      </c>
      <c r="F144" s="16">
        <v>100</v>
      </c>
      <c r="G144" s="17">
        <v>14.0758123077</v>
      </c>
      <c r="H144" s="14">
        <v>2255.1804999999999</v>
      </c>
      <c r="I144" s="15">
        <v>4.3799999999999999E-2</v>
      </c>
      <c r="J144" s="15">
        <v>4.3799999999999999E-2</v>
      </c>
      <c r="K144" s="15">
        <v>0.36109999999999998</v>
      </c>
      <c r="L144" s="18">
        <v>10.262600000000001</v>
      </c>
      <c r="M144" s="18">
        <v>109.14109999999999</v>
      </c>
      <c r="N144" s="19">
        <v>299.11930000000001</v>
      </c>
      <c r="O144" s="18">
        <v>38.036099999999998</v>
      </c>
      <c r="P144" s="15" t="s">
        <v>44</v>
      </c>
      <c r="Q144" s="15">
        <v>6.3019999999999996</v>
      </c>
      <c r="R144" s="15">
        <v>0.372</v>
      </c>
      <c r="S144" s="15">
        <v>11.8764</v>
      </c>
      <c r="T144" s="15">
        <v>6.9638999999999998</v>
      </c>
      <c r="U144" s="20">
        <v>3.7309000000000001</v>
      </c>
      <c r="V144" s="30">
        <f t="shared" si="4"/>
        <v>1168.7</v>
      </c>
      <c r="W144" s="30">
        <f t="shared" si="5"/>
        <v>654.4719999999985</v>
      </c>
    </row>
    <row r="145" spans="1:23" s="1" customFormat="1" ht="12.75" x14ac:dyDescent="0.2">
      <c r="A145" s="12">
        <v>32194</v>
      </c>
      <c r="B145" s="13" t="s">
        <v>180</v>
      </c>
      <c r="C145" s="14">
        <v>357</v>
      </c>
      <c r="D145" s="15">
        <v>7.32</v>
      </c>
      <c r="E145" s="15">
        <v>7.92</v>
      </c>
      <c r="F145" s="16">
        <v>100</v>
      </c>
      <c r="G145" s="17">
        <v>15.384167640999999</v>
      </c>
      <c r="H145" s="14">
        <v>2583.6684</v>
      </c>
      <c r="I145" s="15" t="s">
        <v>44</v>
      </c>
      <c r="J145" s="15">
        <v>4.2099999999999999E-2</v>
      </c>
      <c r="K145" s="15">
        <v>0.22109999999999999</v>
      </c>
      <c r="L145" s="18">
        <v>8.7578999999999994</v>
      </c>
      <c r="M145" s="18">
        <v>91.836799999999997</v>
      </c>
      <c r="N145" s="19">
        <v>264.93680000000001</v>
      </c>
      <c r="O145" s="18">
        <v>34.657899999999998</v>
      </c>
      <c r="P145" s="15" t="s">
        <v>44</v>
      </c>
      <c r="Q145" s="15">
        <v>5.1841999999999997</v>
      </c>
      <c r="R145" s="15">
        <v>0.3211</v>
      </c>
      <c r="S145" s="15">
        <v>7.6525999999999996</v>
      </c>
      <c r="T145" s="15">
        <v>4.2473999999999998</v>
      </c>
      <c r="U145" s="20">
        <v>3.4157999999999999</v>
      </c>
      <c r="V145" s="30">
        <f t="shared" si="4"/>
        <v>1035.3</v>
      </c>
      <c r="W145" s="30">
        <f t="shared" si="5"/>
        <v>331.29600000000028</v>
      </c>
    </row>
    <row r="146" spans="1:23" s="1" customFormat="1" ht="12.75" x14ac:dyDescent="0.2">
      <c r="A146" s="12">
        <v>32195</v>
      </c>
      <c r="B146" s="13" t="s">
        <v>181</v>
      </c>
      <c r="C146" s="14">
        <v>374</v>
      </c>
      <c r="D146" s="15">
        <v>7.26</v>
      </c>
      <c r="E146" s="15">
        <v>7.86</v>
      </c>
      <c r="F146" s="16">
        <v>100</v>
      </c>
      <c r="G146" s="17">
        <v>15.2616819036</v>
      </c>
      <c r="H146" s="14">
        <v>2292.4169999999999</v>
      </c>
      <c r="I146" s="15">
        <v>6.2199999999999998E-2</v>
      </c>
      <c r="J146" s="15">
        <v>5.7099999999999998E-2</v>
      </c>
      <c r="K146" s="15">
        <v>0.49790000000000001</v>
      </c>
      <c r="L146" s="18">
        <v>5.3112000000000004</v>
      </c>
      <c r="M146" s="18">
        <v>74.891099999999994</v>
      </c>
      <c r="N146" s="19">
        <v>429.58510000000001</v>
      </c>
      <c r="O146" s="18">
        <v>27.5</v>
      </c>
      <c r="P146" s="15" t="s">
        <v>44</v>
      </c>
      <c r="Q146" s="15">
        <v>6.3693</v>
      </c>
      <c r="R146" s="15">
        <v>0.16600000000000001</v>
      </c>
      <c r="S146" s="15">
        <v>6.6390000000000002</v>
      </c>
      <c r="T146" s="15">
        <v>3.278</v>
      </c>
      <c r="U146" s="20">
        <v>5.2178000000000004</v>
      </c>
      <c r="V146" s="30">
        <f t="shared" si="4"/>
        <v>1084.5999999999999</v>
      </c>
      <c r="W146" s="30">
        <f t="shared" si="5"/>
        <v>607.37599999999861</v>
      </c>
    </row>
    <row r="147" spans="1:23" s="1" customFormat="1" ht="12.75" x14ac:dyDescent="0.2">
      <c r="A147" s="12">
        <v>32196</v>
      </c>
      <c r="B147" s="13" t="s">
        <v>182</v>
      </c>
      <c r="C147" s="14">
        <v>389</v>
      </c>
      <c r="D147" s="15">
        <v>7.24</v>
      </c>
      <c r="E147" s="15">
        <v>7.84</v>
      </c>
      <c r="F147" s="16">
        <v>100</v>
      </c>
      <c r="G147" s="17">
        <v>16.5630691906</v>
      </c>
      <c r="H147" s="14">
        <v>2438.9989</v>
      </c>
      <c r="I147" s="15">
        <v>6.8599999999999994E-2</v>
      </c>
      <c r="J147" s="15">
        <v>5.1499999999999997E-2</v>
      </c>
      <c r="K147" s="15">
        <v>0.27460000000000001</v>
      </c>
      <c r="L147" s="18">
        <v>8.0548999999999999</v>
      </c>
      <c r="M147" s="18">
        <v>112.2998</v>
      </c>
      <c r="N147" s="19">
        <v>486.21850000000001</v>
      </c>
      <c r="O147" s="18">
        <v>29.410799999999998</v>
      </c>
      <c r="P147" s="15" t="s">
        <v>39</v>
      </c>
      <c r="Q147" s="15">
        <v>6.5103</v>
      </c>
      <c r="R147" s="15">
        <v>0.24030000000000001</v>
      </c>
      <c r="S147" s="15">
        <v>9.8569999999999993</v>
      </c>
      <c r="T147" s="15">
        <v>4.8856000000000002</v>
      </c>
      <c r="U147" s="20">
        <v>6.0468999999999999</v>
      </c>
      <c r="V147" s="30">
        <f t="shared" si="4"/>
        <v>1128.0999999999999</v>
      </c>
      <c r="W147" s="30">
        <f t="shared" si="5"/>
        <v>721.98400000000061</v>
      </c>
    </row>
    <row r="148" spans="1:23" s="1" customFormat="1" ht="12.75" x14ac:dyDescent="0.2">
      <c r="A148" s="12">
        <v>32197</v>
      </c>
      <c r="B148" s="13" t="s">
        <v>183</v>
      </c>
      <c r="C148" s="14">
        <v>419</v>
      </c>
      <c r="D148" s="15">
        <v>7.26</v>
      </c>
      <c r="E148" s="15">
        <v>7.86</v>
      </c>
      <c r="F148" s="16">
        <v>100</v>
      </c>
      <c r="G148" s="17">
        <v>15.109556400200001</v>
      </c>
      <c r="H148" s="14">
        <v>2371.5300999999999</v>
      </c>
      <c r="I148" s="15">
        <v>6.2199999999999998E-2</v>
      </c>
      <c r="J148" s="15" t="s">
        <v>44</v>
      </c>
      <c r="K148" s="15">
        <v>0.31640000000000001</v>
      </c>
      <c r="L148" s="18">
        <v>6.7686999999999999</v>
      </c>
      <c r="M148" s="18">
        <v>102.6452</v>
      </c>
      <c r="N148" s="19">
        <v>354.86509999999998</v>
      </c>
      <c r="O148" s="18">
        <v>29.445</v>
      </c>
      <c r="P148" s="15" t="s">
        <v>44</v>
      </c>
      <c r="Q148" s="15">
        <v>7.2458999999999998</v>
      </c>
      <c r="R148" s="15">
        <v>0.22819999999999999</v>
      </c>
      <c r="S148" s="15">
        <v>8.89</v>
      </c>
      <c r="T148" s="15">
        <v>5.7260999999999997</v>
      </c>
      <c r="U148" s="20">
        <v>5.4615999999999998</v>
      </c>
      <c r="V148" s="30">
        <f t="shared" si="4"/>
        <v>1215.0999999999999</v>
      </c>
      <c r="W148" s="30">
        <f t="shared" si="5"/>
        <v>680.45599999999843</v>
      </c>
    </row>
    <row r="149" spans="1:23" s="1" customFormat="1" ht="12.75" x14ac:dyDescent="0.2">
      <c r="A149" s="12">
        <v>32198</v>
      </c>
      <c r="B149" s="13" t="s">
        <v>184</v>
      </c>
      <c r="C149" s="14">
        <v>387</v>
      </c>
      <c r="D149" s="15">
        <v>7.04</v>
      </c>
      <c r="E149" s="15">
        <v>7.64</v>
      </c>
      <c r="F149" s="16">
        <v>100</v>
      </c>
      <c r="G149" s="17">
        <v>12.5437180819</v>
      </c>
      <c r="H149" s="14">
        <v>1799.4627</v>
      </c>
      <c r="I149" s="15">
        <v>6.7900000000000002E-2</v>
      </c>
      <c r="J149" s="15">
        <v>6.7900000000000002E-2</v>
      </c>
      <c r="K149" s="15">
        <v>0.47510000000000002</v>
      </c>
      <c r="L149" s="18">
        <v>21.006799999999998</v>
      </c>
      <c r="M149" s="18">
        <v>101.74769999999999</v>
      </c>
      <c r="N149" s="19">
        <v>390.19799999999998</v>
      </c>
      <c r="O149" s="18">
        <v>45.520400000000002</v>
      </c>
      <c r="P149" s="15" t="s">
        <v>39</v>
      </c>
      <c r="Q149" s="15">
        <v>7.7885</v>
      </c>
      <c r="R149" s="15">
        <v>0.49209999999999998</v>
      </c>
      <c r="S149" s="15">
        <v>8.7273999999999994</v>
      </c>
      <c r="T149" s="15">
        <v>7.0079000000000002</v>
      </c>
      <c r="U149" s="20">
        <v>5.1074999999999999</v>
      </c>
      <c r="V149" s="30">
        <f t="shared" si="4"/>
        <v>1122.3</v>
      </c>
      <c r="W149" s="30">
        <f t="shared" si="5"/>
        <v>1616.1120000000014</v>
      </c>
    </row>
    <row r="150" spans="1:23" s="1" customFormat="1" ht="12.75" x14ac:dyDescent="0.2">
      <c r="A150" s="12">
        <v>32199</v>
      </c>
      <c r="B150" s="13" t="s">
        <v>185</v>
      </c>
      <c r="C150" s="14">
        <v>393</v>
      </c>
      <c r="D150" s="15">
        <v>7.28</v>
      </c>
      <c r="E150" s="15">
        <v>7.88</v>
      </c>
      <c r="F150" s="16">
        <v>100</v>
      </c>
      <c r="G150" s="17">
        <v>14.8539087837</v>
      </c>
      <c r="H150" s="14">
        <v>2320.7444</v>
      </c>
      <c r="I150" s="15">
        <v>5.5599999999999997E-2</v>
      </c>
      <c r="J150" s="15">
        <v>0.05</v>
      </c>
      <c r="K150" s="15">
        <v>0.37780000000000002</v>
      </c>
      <c r="L150" s="18">
        <v>7.0721999999999996</v>
      </c>
      <c r="M150" s="18">
        <v>93.361099999999993</v>
      </c>
      <c r="N150" s="19">
        <v>357.7278</v>
      </c>
      <c r="O150" s="18">
        <v>26.833300000000001</v>
      </c>
      <c r="P150" s="15" t="s">
        <v>44</v>
      </c>
      <c r="Q150" s="15">
        <v>6.8388999999999998</v>
      </c>
      <c r="R150" s="15">
        <v>0.33329999999999999</v>
      </c>
      <c r="S150" s="15">
        <v>7.4333</v>
      </c>
      <c r="T150" s="15">
        <v>3.7111000000000001</v>
      </c>
      <c r="U150" s="20">
        <v>5.5610999999999997</v>
      </c>
      <c r="V150" s="30">
        <f t="shared" si="4"/>
        <v>1139.7</v>
      </c>
      <c r="W150" s="30">
        <f t="shared" si="5"/>
        <v>547.05600000000049</v>
      </c>
    </row>
    <row r="151" spans="1:23" s="1" customFormat="1" ht="12.75" x14ac:dyDescent="0.2">
      <c r="A151" s="12">
        <v>32200</v>
      </c>
      <c r="B151" s="13" t="s">
        <v>186</v>
      </c>
      <c r="C151" s="14">
        <v>387</v>
      </c>
      <c r="D151" s="15">
        <v>7.31</v>
      </c>
      <c r="E151" s="15">
        <v>7.91</v>
      </c>
      <c r="F151" s="16">
        <v>100</v>
      </c>
      <c r="G151" s="17">
        <v>13.766879809900001</v>
      </c>
      <c r="H151" s="14">
        <v>2176.3462</v>
      </c>
      <c r="I151" s="15">
        <v>4.6800000000000001E-2</v>
      </c>
      <c r="J151" s="15">
        <v>5.1999999999999998E-2</v>
      </c>
      <c r="K151" s="15">
        <v>0.50939999999999996</v>
      </c>
      <c r="L151" s="18">
        <v>6.1901999999999999</v>
      </c>
      <c r="M151" s="18">
        <v>70.020799999999994</v>
      </c>
      <c r="N151" s="19">
        <v>321.85550000000001</v>
      </c>
      <c r="O151" s="18">
        <v>22.105</v>
      </c>
      <c r="P151" s="15" t="s">
        <v>44</v>
      </c>
      <c r="Q151" s="15">
        <v>5.4001999999999999</v>
      </c>
      <c r="R151" s="15">
        <v>0.34820000000000001</v>
      </c>
      <c r="S151" s="15">
        <v>3.9708999999999999</v>
      </c>
      <c r="T151" s="15">
        <v>3.2017000000000002</v>
      </c>
      <c r="U151" s="20">
        <v>6.0239000000000003</v>
      </c>
      <c r="V151" s="30">
        <f t="shared" si="4"/>
        <v>1122.3</v>
      </c>
      <c r="W151" s="30">
        <f t="shared" si="5"/>
        <v>404.02799999999934</v>
      </c>
    </row>
    <row r="152" spans="1:23" s="1" customFormat="1" ht="12.75" x14ac:dyDescent="0.2">
      <c r="A152" s="12">
        <v>32201</v>
      </c>
      <c r="B152" s="13" t="s">
        <v>187</v>
      </c>
      <c r="C152" s="14">
        <v>368</v>
      </c>
      <c r="D152" s="15">
        <v>7.29</v>
      </c>
      <c r="E152" s="15">
        <v>7.89</v>
      </c>
      <c r="F152" s="16">
        <v>100</v>
      </c>
      <c r="G152" s="17">
        <v>13.5968051293</v>
      </c>
      <c r="H152" s="14">
        <v>1894.5161000000001</v>
      </c>
      <c r="I152" s="15">
        <v>5.91E-2</v>
      </c>
      <c r="J152" s="15">
        <v>4.8399999999999999E-2</v>
      </c>
      <c r="K152" s="15">
        <v>0.36020000000000002</v>
      </c>
      <c r="L152" s="18">
        <v>11.3011</v>
      </c>
      <c r="M152" s="18">
        <v>116.51609999999999</v>
      </c>
      <c r="N152" s="19">
        <v>455.97309999999999</v>
      </c>
      <c r="O152" s="18">
        <v>34.822600000000001</v>
      </c>
      <c r="P152" s="15" t="s">
        <v>44</v>
      </c>
      <c r="Q152" s="15">
        <v>5.9085999999999999</v>
      </c>
      <c r="R152" s="15">
        <v>0.2258</v>
      </c>
      <c r="S152" s="15">
        <v>9.2796000000000003</v>
      </c>
      <c r="T152" s="15">
        <v>5.0053999999999998</v>
      </c>
      <c r="U152" s="20">
        <v>4.8494999999999999</v>
      </c>
      <c r="V152" s="30">
        <f t="shared" si="4"/>
        <v>1067.2</v>
      </c>
      <c r="W152" s="30">
        <f t="shared" si="5"/>
        <v>469.5680000000014</v>
      </c>
    </row>
    <row r="153" spans="1:23" s="1" customFormat="1" ht="12.75" x14ac:dyDescent="0.2">
      <c r="A153" s="12">
        <v>32202</v>
      </c>
      <c r="B153" s="13" t="s">
        <v>188</v>
      </c>
      <c r="C153" s="14">
        <v>409</v>
      </c>
      <c r="D153" s="15">
        <v>7.35</v>
      </c>
      <c r="E153" s="15">
        <v>7.95</v>
      </c>
      <c r="F153" s="16">
        <v>100</v>
      </c>
      <c r="G153" s="17">
        <v>15.4662457882</v>
      </c>
      <c r="H153" s="14">
        <v>2472.5171999999998</v>
      </c>
      <c r="I153" s="15">
        <v>6.3100000000000003E-2</v>
      </c>
      <c r="J153" s="15">
        <v>5.7299999999999997E-2</v>
      </c>
      <c r="K153" s="15">
        <v>0.28100000000000003</v>
      </c>
      <c r="L153" s="18">
        <v>8.1822999999999997</v>
      </c>
      <c r="M153" s="18">
        <v>110.625</v>
      </c>
      <c r="N153" s="19">
        <v>335.29239999999999</v>
      </c>
      <c r="O153" s="18">
        <v>27.993099999999998</v>
      </c>
      <c r="P153" s="15" t="s">
        <v>39</v>
      </c>
      <c r="Q153" s="15">
        <v>5.9576000000000002</v>
      </c>
      <c r="R153" s="15">
        <v>0.24660000000000001</v>
      </c>
      <c r="S153" s="15">
        <v>9.9083000000000006</v>
      </c>
      <c r="T153" s="15">
        <v>8.4460999999999995</v>
      </c>
      <c r="U153" s="20">
        <v>5.4874000000000001</v>
      </c>
      <c r="V153" s="30">
        <f t="shared" si="4"/>
        <v>1186.0999999999999</v>
      </c>
      <c r="W153" s="30">
        <f t="shared" si="5"/>
        <v>237.21999999999915</v>
      </c>
    </row>
    <row r="154" spans="1:23" s="1" customFormat="1" ht="12.75" x14ac:dyDescent="0.2">
      <c r="A154" s="12">
        <v>32203</v>
      </c>
      <c r="B154" s="13" t="s">
        <v>189</v>
      </c>
      <c r="C154" s="14">
        <v>379</v>
      </c>
      <c r="D154" s="15">
        <v>7.28</v>
      </c>
      <c r="E154" s="15">
        <v>7.88</v>
      </c>
      <c r="F154" s="16">
        <v>100</v>
      </c>
      <c r="G154" s="17">
        <v>17.430539268099999</v>
      </c>
      <c r="H154" s="14">
        <v>2875.4580999999998</v>
      </c>
      <c r="I154" s="15">
        <v>6.0699999999999997E-2</v>
      </c>
      <c r="J154" s="15">
        <v>4.4200000000000003E-2</v>
      </c>
      <c r="K154" s="15">
        <v>0.2263</v>
      </c>
      <c r="L154" s="18">
        <v>4.9226999999999999</v>
      </c>
      <c r="M154" s="18">
        <v>90.927199999999999</v>
      </c>
      <c r="N154" s="19">
        <v>335.39179999999999</v>
      </c>
      <c r="O154" s="18">
        <v>20.060700000000001</v>
      </c>
      <c r="P154" s="15" t="s">
        <v>44</v>
      </c>
      <c r="Q154" s="15">
        <v>5.7892000000000001</v>
      </c>
      <c r="R154" s="15">
        <v>0.2097</v>
      </c>
      <c r="S154" s="15">
        <v>6.3631000000000002</v>
      </c>
      <c r="T154" s="15">
        <v>4.415</v>
      </c>
      <c r="U154" s="20">
        <v>5.3311000000000002</v>
      </c>
      <c r="V154" s="30">
        <f t="shared" si="4"/>
        <v>1099.0999999999999</v>
      </c>
      <c r="W154" s="30">
        <f t="shared" si="5"/>
        <v>527.56800000000044</v>
      </c>
    </row>
    <row r="155" spans="1:23" s="1" customFormat="1" ht="12.75" x14ac:dyDescent="0.2">
      <c r="A155" s="12">
        <v>32204</v>
      </c>
      <c r="B155" s="13" t="s">
        <v>190</v>
      </c>
      <c r="C155" s="14">
        <v>349</v>
      </c>
      <c r="D155" s="15">
        <v>7.09</v>
      </c>
      <c r="E155" s="15">
        <v>7.69</v>
      </c>
      <c r="F155" s="16">
        <v>100</v>
      </c>
      <c r="G155" s="17">
        <v>14.996174010600001</v>
      </c>
      <c r="H155" s="14">
        <v>1844.4545000000001</v>
      </c>
      <c r="I155" s="15">
        <v>5.11E-2</v>
      </c>
      <c r="J155" s="15">
        <v>5.11E-2</v>
      </c>
      <c r="K155" s="15">
        <v>0.32390000000000002</v>
      </c>
      <c r="L155" s="18">
        <v>10.954499999999999</v>
      </c>
      <c r="M155" s="18">
        <v>102.1705</v>
      </c>
      <c r="N155" s="19">
        <v>658.03980000000001</v>
      </c>
      <c r="O155" s="18">
        <v>43.0227</v>
      </c>
      <c r="P155" s="15" t="s">
        <v>39</v>
      </c>
      <c r="Q155" s="15">
        <v>6.5</v>
      </c>
      <c r="R155" s="15">
        <v>0.2273</v>
      </c>
      <c r="S155" s="15">
        <v>8.2556999999999992</v>
      </c>
      <c r="T155" s="15">
        <v>9.0852000000000004</v>
      </c>
      <c r="U155" s="20">
        <v>4.3352000000000004</v>
      </c>
      <c r="V155" s="30">
        <f t="shared" si="4"/>
        <v>1012.1</v>
      </c>
      <c r="W155" s="30">
        <f t="shared" si="5"/>
        <v>1255.0039999999985</v>
      </c>
    </row>
    <row r="156" spans="1:23" s="1" customFormat="1" ht="12.75" x14ac:dyDescent="0.2">
      <c r="A156" s="12">
        <v>32205</v>
      </c>
      <c r="B156" s="13" t="s">
        <v>191</v>
      </c>
      <c r="C156" s="14">
        <v>331</v>
      </c>
      <c r="D156" s="15">
        <v>7.03</v>
      </c>
      <c r="E156" s="15">
        <v>7.63</v>
      </c>
      <c r="F156" s="16">
        <v>100</v>
      </c>
      <c r="G156" s="17">
        <v>14.579626086999999</v>
      </c>
      <c r="H156" s="14">
        <v>1655.6105</v>
      </c>
      <c r="I156" s="15">
        <v>5.79E-2</v>
      </c>
      <c r="J156" s="15">
        <v>8.4199999999999997E-2</v>
      </c>
      <c r="K156" s="15">
        <v>0.38419999999999999</v>
      </c>
      <c r="L156" s="18">
        <v>19.878900000000002</v>
      </c>
      <c r="M156" s="18">
        <v>107.0368</v>
      </c>
      <c r="N156" s="19">
        <v>719.6105</v>
      </c>
      <c r="O156" s="18">
        <v>35.952599999999997</v>
      </c>
      <c r="P156" s="15" t="s">
        <v>44</v>
      </c>
      <c r="Q156" s="15">
        <v>6.9842000000000004</v>
      </c>
      <c r="R156" s="15">
        <v>0.2316</v>
      </c>
      <c r="S156" s="15">
        <v>6.6894999999999998</v>
      </c>
      <c r="T156" s="15">
        <v>10.073700000000001</v>
      </c>
      <c r="U156" s="20">
        <v>4.3474000000000004</v>
      </c>
      <c r="V156" s="30">
        <f t="shared" si="4"/>
        <v>959.9</v>
      </c>
      <c r="W156" s="30">
        <f t="shared" si="5"/>
        <v>1420.6520000000003</v>
      </c>
    </row>
    <row r="157" spans="1:23" s="1" customFormat="1" ht="12.75" x14ac:dyDescent="0.2">
      <c r="A157" s="12">
        <v>32206</v>
      </c>
      <c r="B157" s="13" t="s">
        <v>192</v>
      </c>
      <c r="C157" s="14">
        <v>374</v>
      </c>
      <c r="D157" s="15">
        <v>7.16</v>
      </c>
      <c r="E157" s="15">
        <v>7.76</v>
      </c>
      <c r="F157" s="16">
        <v>100</v>
      </c>
      <c r="G157" s="17">
        <v>14.0902331572</v>
      </c>
      <c r="H157" s="14">
        <v>1734.4792</v>
      </c>
      <c r="I157" s="15">
        <v>5.21E-2</v>
      </c>
      <c r="J157" s="15">
        <v>4.6899999999999997E-2</v>
      </c>
      <c r="K157" s="15">
        <v>0.4375</v>
      </c>
      <c r="L157" s="18">
        <v>13.6927</v>
      </c>
      <c r="M157" s="18">
        <v>78.432299999999998</v>
      </c>
      <c r="N157" s="19">
        <v>621.76559999999995</v>
      </c>
      <c r="O157" s="18">
        <v>35.947899999999997</v>
      </c>
      <c r="P157" s="15" t="s">
        <v>44</v>
      </c>
      <c r="Q157" s="15">
        <v>8.1302000000000003</v>
      </c>
      <c r="R157" s="15">
        <v>0.22919999999999999</v>
      </c>
      <c r="S157" s="15">
        <v>14.770799999999999</v>
      </c>
      <c r="T157" s="15">
        <v>7.8593999999999999</v>
      </c>
      <c r="U157" s="20">
        <v>4.7552000000000003</v>
      </c>
      <c r="V157" s="30">
        <f t="shared" si="4"/>
        <v>1084.5999999999999</v>
      </c>
      <c r="W157" s="30">
        <f t="shared" si="5"/>
        <v>1041.2160000000008</v>
      </c>
    </row>
    <row r="158" spans="1:23" s="1" customFormat="1" ht="12.75" x14ac:dyDescent="0.2">
      <c r="A158" s="12">
        <v>32207</v>
      </c>
      <c r="B158" s="13" t="s">
        <v>193</v>
      </c>
      <c r="C158" s="14">
        <v>355</v>
      </c>
      <c r="D158" s="15">
        <v>7.32</v>
      </c>
      <c r="E158" s="15">
        <v>7.92</v>
      </c>
      <c r="F158" s="16">
        <v>100</v>
      </c>
      <c r="G158" s="17">
        <v>15.7734357581</v>
      </c>
      <c r="H158" s="14">
        <v>2118.5464999999999</v>
      </c>
      <c r="I158" s="15">
        <v>5.8099999999999999E-2</v>
      </c>
      <c r="J158" s="15">
        <v>0.111</v>
      </c>
      <c r="K158" s="15">
        <v>0.29070000000000001</v>
      </c>
      <c r="L158" s="18">
        <v>19.788599999999999</v>
      </c>
      <c r="M158" s="18">
        <v>97.008499999999998</v>
      </c>
      <c r="N158" s="19">
        <v>587.99149999999997</v>
      </c>
      <c r="O158" s="18">
        <v>57.093000000000004</v>
      </c>
      <c r="P158" s="15" t="s">
        <v>44</v>
      </c>
      <c r="Q158" s="15">
        <v>7.3678999999999997</v>
      </c>
      <c r="R158" s="15">
        <v>0.3911</v>
      </c>
      <c r="S158" s="15">
        <v>7.1933999999999996</v>
      </c>
      <c r="T158" s="15">
        <v>11.907999999999999</v>
      </c>
      <c r="U158" s="20">
        <v>4.1702000000000004</v>
      </c>
      <c r="V158" s="30">
        <f t="shared" si="4"/>
        <v>1029.5</v>
      </c>
      <c r="W158" s="30">
        <f t="shared" si="5"/>
        <v>329.44000000000028</v>
      </c>
    </row>
    <row r="159" spans="1:23" s="1" customFormat="1" ht="12.75" x14ac:dyDescent="0.2">
      <c r="A159" s="12">
        <v>32208</v>
      </c>
      <c r="B159" s="13" t="s">
        <v>194</v>
      </c>
      <c r="C159" s="14">
        <v>389</v>
      </c>
      <c r="D159" s="15">
        <v>7.28</v>
      </c>
      <c r="E159" s="15">
        <v>7.88</v>
      </c>
      <c r="F159" s="16">
        <v>100</v>
      </c>
      <c r="G159" s="17">
        <v>17.509335115399999</v>
      </c>
      <c r="H159" s="14">
        <v>2219.7111</v>
      </c>
      <c r="I159" s="15">
        <v>6.6699999999999995E-2</v>
      </c>
      <c r="J159" s="15">
        <v>5.5599999999999997E-2</v>
      </c>
      <c r="K159" s="15" t="s">
        <v>172</v>
      </c>
      <c r="L159" s="18">
        <v>8.4389000000000003</v>
      </c>
      <c r="M159" s="18">
        <v>125.1944</v>
      </c>
      <c r="N159" s="19">
        <v>725.37220000000002</v>
      </c>
      <c r="O159" s="18">
        <v>45.322200000000002</v>
      </c>
      <c r="P159" s="15" t="s">
        <v>44</v>
      </c>
      <c r="Q159" s="15">
        <v>10.35</v>
      </c>
      <c r="R159" s="15">
        <v>0.31109999999999999</v>
      </c>
      <c r="S159" s="15">
        <v>12.2</v>
      </c>
      <c r="T159" s="15">
        <v>11.45</v>
      </c>
      <c r="U159" s="20">
        <v>5.5332999999999997</v>
      </c>
      <c r="V159" s="30">
        <f t="shared" si="4"/>
        <v>1128.0999999999999</v>
      </c>
      <c r="W159" s="30">
        <f t="shared" si="5"/>
        <v>541.4880000000004</v>
      </c>
    </row>
    <row r="160" spans="1:23" s="1" customFormat="1" ht="12.75" x14ac:dyDescent="0.2">
      <c r="A160" s="12">
        <v>32209</v>
      </c>
      <c r="B160" s="13" t="s">
        <v>195</v>
      </c>
      <c r="C160" s="14">
        <v>384</v>
      </c>
      <c r="D160" s="15">
        <v>7.27</v>
      </c>
      <c r="E160" s="15">
        <v>7.87</v>
      </c>
      <c r="F160" s="16">
        <v>100</v>
      </c>
      <c r="G160" s="17">
        <v>13.6445934693</v>
      </c>
      <c r="H160" s="14">
        <v>1722.2182</v>
      </c>
      <c r="I160" s="15">
        <v>5.1200000000000002E-2</v>
      </c>
      <c r="J160" s="15">
        <v>5.6399999999999999E-2</v>
      </c>
      <c r="K160" s="15">
        <v>0.26129999999999998</v>
      </c>
      <c r="L160" s="18">
        <v>6.1628999999999996</v>
      </c>
      <c r="M160" s="18">
        <v>80.548199999999994</v>
      </c>
      <c r="N160" s="19">
        <v>575.86580000000004</v>
      </c>
      <c r="O160" s="18">
        <v>28.4682</v>
      </c>
      <c r="P160" s="15" t="s">
        <v>44</v>
      </c>
      <c r="Q160" s="15">
        <v>6.46</v>
      </c>
      <c r="R160" s="15">
        <v>0.35349999999999998</v>
      </c>
      <c r="S160" s="15">
        <v>6.3011999999999997</v>
      </c>
      <c r="T160" s="15">
        <v>5.8144999999999998</v>
      </c>
      <c r="U160" s="20">
        <v>4.5082000000000004</v>
      </c>
      <c r="V160" s="30">
        <f t="shared" si="4"/>
        <v>1113.5999999999999</v>
      </c>
      <c r="W160" s="30">
        <f t="shared" si="5"/>
        <v>579.07199999999943</v>
      </c>
    </row>
    <row r="161" spans="1:23" s="1" customFormat="1" ht="12.75" x14ac:dyDescent="0.2">
      <c r="A161" s="12">
        <v>32210</v>
      </c>
      <c r="B161" s="13" t="s">
        <v>196</v>
      </c>
      <c r="C161" s="14">
        <v>341</v>
      </c>
      <c r="D161" s="15">
        <v>7.38</v>
      </c>
      <c r="E161" s="15">
        <v>7.98</v>
      </c>
      <c r="F161" s="16">
        <v>100</v>
      </c>
      <c r="G161" s="17">
        <v>12.8438097932</v>
      </c>
      <c r="H161" s="14">
        <v>1620.7952</v>
      </c>
      <c r="I161" s="15">
        <v>4.6800000000000001E-2</v>
      </c>
      <c r="J161" s="15">
        <v>0.104</v>
      </c>
      <c r="K161" s="15">
        <v>0.28070000000000001</v>
      </c>
      <c r="L161" s="18">
        <v>33.939700000000002</v>
      </c>
      <c r="M161" s="18">
        <v>101.1071</v>
      </c>
      <c r="N161" s="19">
        <v>534.39710000000002</v>
      </c>
      <c r="O161" s="18">
        <v>81.314999999999998</v>
      </c>
      <c r="P161" s="15" t="s">
        <v>44</v>
      </c>
      <c r="Q161" s="15">
        <v>6.2733999999999996</v>
      </c>
      <c r="R161" s="15">
        <v>0.67569999999999997</v>
      </c>
      <c r="S161" s="15">
        <v>8.8565000000000005</v>
      </c>
      <c r="T161" s="15">
        <v>7.3648999999999996</v>
      </c>
      <c r="U161" s="20">
        <v>3.9188999999999998</v>
      </c>
      <c r="V161" s="30">
        <f t="shared" si="4"/>
        <v>988.9</v>
      </c>
      <c r="W161" s="30">
        <f t="shared" si="5"/>
        <v>79.111999999998318</v>
      </c>
    </row>
    <row r="162" spans="1:23" s="1" customFormat="1" ht="12.75" x14ac:dyDescent="0.2">
      <c r="A162" s="12">
        <v>32211</v>
      </c>
      <c r="B162" s="13" t="s">
        <v>197</v>
      </c>
      <c r="C162" s="14">
        <v>336</v>
      </c>
      <c r="D162" s="15">
        <v>7.28</v>
      </c>
      <c r="E162" s="15">
        <v>7.88</v>
      </c>
      <c r="F162" s="16">
        <v>100</v>
      </c>
      <c r="G162" s="17">
        <v>12.987453417499999</v>
      </c>
      <c r="H162" s="14">
        <v>1914.5543</v>
      </c>
      <c r="I162" s="15" t="s">
        <v>44</v>
      </c>
      <c r="J162" s="15" t="s">
        <v>44</v>
      </c>
      <c r="K162" s="15">
        <v>0.26090000000000002</v>
      </c>
      <c r="L162" s="18">
        <v>8.8152000000000008</v>
      </c>
      <c r="M162" s="18">
        <v>77.456500000000005</v>
      </c>
      <c r="N162" s="19">
        <v>383.13040000000001</v>
      </c>
      <c r="O162" s="18">
        <v>33.162999999999997</v>
      </c>
      <c r="P162" s="15" t="s">
        <v>44</v>
      </c>
      <c r="Q162" s="15">
        <v>5.3640999999999996</v>
      </c>
      <c r="R162" s="15">
        <v>0.53259999999999996</v>
      </c>
      <c r="S162" s="15">
        <v>5.3207000000000004</v>
      </c>
      <c r="T162" s="15">
        <v>4.0217000000000001</v>
      </c>
      <c r="U162" s="20">
        <v>4.1738999999999997</v>
      </c>
      <c r="V162" s="30">
        <f t="shared" si="4"/>
        <v>974.4</v>
      </c>
      <c r="W162" s="30">
        <f t="shared" si="5"/>
        <v>467.71200000000033</v>
      </c>
    </row>
    <row r="163" spans="1:23" s="1" customFormat="1" ht="12.75" x14ac:dyDescent="0.2">
      <c r="A163" s="12">
        <v>32212</v>
      </c>
      <c r="B163" s="13" t="s">
        <v>198</v>
      </c>
      <c r="C163" s="14">
        <v>396</v>
      </c>
      <c r="D163" s="15">
        <v>7.32</v>
      </c>
      <c r="E163" s="15">
        <v>7.92</v>
      </c>
      <c r="F163" s="16">
        <v>100</v>
      </c>
      <c r="G163" s="17">
        <v>14.780213382399999</v>
      </c>
      <c r="H163" s="14">
        <v>2212.6673999999998</v>
      </c>
      <c r="I163" s="15">
        <v>5.9400000000000001E-2</v>
      </c>
      <c r="J163" s="15">
        <v>5.9400000000000001E-2</v>
      </c>
      <c r="K163" s="15">
        <v>0.2646</v>
      </c>
      <c r="L163" s="18">
        <v>11.760300000000001</v>
      </c>
      <c r="M163" s="18">
        <v>82.240799999999993</v>
      </c>
      <c r="N163" s="19">
        <v>417.8186</v>
      </c>
      <c r="O163" s="18">
        <v>52.435200000000002</v>
      </c>
      <c r="P163" s="15" t="s">
        <v>44</v>
      </c>
      <c r="Q163" s="15">
        <v>5.5616000000000003</v>
      </c>
      <c r="R163" s="15">
        <v>0.42659999999999998</v>
      </c>
      <c r="S163" s="15">
        <v>7.5540000000000003</v>
      </c>
      <c r="T163" s="15">
        <v>5.1025999999999998</v>
      </c>
      <c r="U163" s="20">
        <v>5.8098999999999998</v>
      </c>
      <c r="V163" s="30">
        <f t="shared" si="4"/>
        <v>1148.3999999999999</v>
      </c>
      <c r="W163" s="30">
        <f t="shared" si="5"/>
        <v>367.48800000000028</v>
      </c>
    </row>
    <row r="164" spans="1:23" s="1" customFormat="1" ht="12.75" x14ac:dyDescent="0.2">
      <c r="A164" s="12">
        <v>32213</v>
      </c>
      <c r="B164" s="13" t="s">
        <v>199</v>
      </c>
      <c r="C164" s="14">
        <v>563</v>
      </c>
      <c r="D164" s="15">
        <v>7.03</v>
      </c>
      <c r="E164" s="15">
        <v>7.63</v>
      </c>
      <c r="F164" s="16">
        <v>100</v>
      </c>
      <c r="G164" s="17">
        <v>23.359533458200001</v>
      </c>
      <c r="H164" s="14">
        <v>2930.5477000000001</v>
      </c>
      <c r="I164" s="15">
        <v>5.8000000000000003E-2</v>
      </c>
      <c r="J164" s="15" t="s">
        <v>39</v>
      </c>
      <c r="K164" s="15">
        <v>0.35439999999999999</v>
      </c>
      <c r="L164" s="18">
        <v>9.8582000000000001</v>
      </c>
      <c r="M164" s="18">
        <v>172.12629999999999</v>
      </c>
      <c r="N164" s="19">
        <v>984.94849999999997</v>
      </c>
      <c r="O164" s="18">
        <v>18.898199999999999</v>
      </c>
      <c r="P164" s="15" t="s">
        <v>39</v>
      </c>
      <c r="Q164" s="15">
        <v>13.234500000000001</v>
      </c>
      <c r="R164" s="15">
        <v>0.38019999999999998</v>
      </c>
      <c r="S164" s="15">
        <v>6.9264999999999999</v>
      </c>
      <c r="T164" s="15">
        <v>9.4909999999999997</v>
      </c>
      <c r="U164" s="20">
        <v>3.6985000000000001</v>
      </c>
      <c r="V164" s="30">
        <f t="shared" si="4"/>
        <v>1632.7</v>
      </c>
      <c r="W164" s="30">
        <f t="shared" si="5"/>
        <v>2416.3960000000006</v>
      </c>
    </row>
    <row r="165" spans="1:23" s="1" customFormat="1" ht="12.75" x14ac:dyDescent="0.2">
      <c r="A165" s="12">
        <v>32214</v>
      </c>
      <c r="B165" s="13" t="s">
        <v>200</v>
      </c>
      <c r="C165" s="14">
        <v>563</v>
      </c>
      <c r="D165" s="15">
        <v>7.08</v>
      </c>
      <c r="E165" s="15">
        <v>7.68</v>
      </c>
      <c r="F165" s="16">
        <v>100</v>
      </c>
      <c r="G165" s="17">
        <v>20.5167297715</v>
      </c>
      <c r="H165" s="14">
        <v>2946.2950000000001</v>
      </c>
      <c r="I165" s="15">
        <v>0.06</v>
      </c>
      <c r="J165" s="15">
        <v>4.8000000000000001E-2</v>
      </c>
      <c r="K165" s="15">
        <v>0.3357</v>
      </c>
      <c r="L165" s="18">
        <v>5.3597000000000001</v>
      </c>
      <c r="M165" s="18">
        <v>119.7842</v>
      </c>
      <c r="N165" s="19">
        <v>651.55280000000005</v>
      </c>
      <c r="O165" s="18">
        <v>16.468800000000002</v>
      </c>
      <c r="P165" s="15" t="s">
        <v>39</v>
      </c>
      <c r="Q165" s="15">
        <v>11.1571</v>
      </c>
      <c r="R165" s="15">
        <v>0.2218</v>
      </c>
      <c r="S165" s="15">
        <v>7.1342999999999996</v>
      </c>
      <c r="T165" s="15">
        <v>14.928100000000001</v>
      </c>
      <c r="U165" s="20">
        <v>3.7170000000000001</v>
      </c>
      <c r="V165" s="30">
        <f t="shared" si="4"/>
        <v>1632.7</v>
      </c>
      <c r="W165" s="30">
        <f t="shared" si="5"/>
        <v>2089.856000000002</v>
      </c>
    </row>
    <row r="166" spans="1:23" s="1" customFormat="1" ht="12.75" x14ac:dyDescent="0.2">
      <c r="A166" s="12">
        <v>32215</v>
      </c>
      <c r="B166" s="13" t="s">
        <v>201</v>
      </c>
      <c r="C166" s="14">
        <v>427</v>
      </c>
      <c r="D166" s="15">
        <v>6.95</v>
      </c>
      <c r="E166" s="15">
        <v>7.55</v>
      </c>
      <c r="F166" s="16">
        <v>100</v>
      </c>
      <c r="G166" s="17">
        <v>18.9399622185</v>
      </c>
      <c r="H166" s="14">
        <v>2570.4014999999999</v>
      </c>
      <c r="I166" s="15">
        <v>6.6900000000000001E-2</v>
      </c>
      <c r="J166" s="15">
        <v>5.4699999999999999E-2</v>
      </c>
      <c r="K166" s="15">
        <v>0.34670000000000001</v>
      </c>
      <c r="L166" s="18">
        <v>6.2104999999999997</v>
      </c>
      <c r="M166" s="18">
        <v>105.1703</v>
      </c>
      <c r="N166" s="19">
        <v>691.96469999999999</v>
      </c>
      <c r="O166" s="18">
        <v>17.4818</v>
      </c>
      <c r="P166" s="15" t="s">
        <v>39</v>
      </c>
      <c r="Q166" s="15">
        <v>11.9404</v>
      </c>
      <c r="R166" s="15">
        <v>0.3589</v>
      </c>
      <c r="S166" s="15">
        <v>8.2786000000000008</v>
      </c>
      <c r="T166" s="15">
        <v>10.2494</v>
      </c>
      <c r="U166" s="20">
        <v>4.1544999999999996</v>
      </c>
      <c r="V166" s="30">
        <f t="shared" si="4"/>
        <v>1238.3</v>
      </c>
      <c r="W166" s="30">
        <f t="shared" si="5"/>
        <v>2228.940000000001</v>
      </c>
    </row>
    <row r="167" spans="1:23" s="1" customFormat="1" ht="12.75" x14ac:dyDescent="0.2">
      <c r="A167" s="12">
        <v>32216</v>
      </c>
      <c r="B167" s="13" t="s">
        <v>202</v>
      </c>
      <c r="C167" s="14">
        <v>622</v>
      </c>
      <c r="D167" s="15">
        <v>7.39</v>
      </c>
      <c r="E167" s="15">
        <v>7.99</v>
      </c>
      <c r="F167" s="16">
        <v>100</v>
      </c>
      <c r="G167" s="17">
        <v>29.610291185600001</v>
      </c>
      <c r="H167" s="14">
        <v>4626.0820999999996</v>
      </c>
      <c r="I167" s="15">
        <v>5.6000000000000001E-2</v>
      </c>
      <c r="J167" s="15" t="s">
        <v>39</v>
      </c>
      <c r="K167" s="15" t="s">
        <v>70</v>
      </c>
      <c r="L167" s="18">
        <v>2.2014999999999998</v>
      </c>
      <c r="M167" s="18">
        <v>198.7998</v>
      </c>
      <c r="N167" s="19">
        <v>710.40419999999995</v>
      </c>
      <c r="O167" s="18">
        <v>18.103200000000001</v>
      </c>
      <c r="P167" s="15" t="s">
        <v>39</v>
      </c>
      <c r="Q167" s="15">
        <v>11.5236</v>
      </c>
      <c r="R167" s="15">
        <v>0.1555</v>
      </c>
      <c r="S167" s="15">
        <v>8.4701000000000004</v>
      </c>
      <c r="T167" s="15">
        <v>2.8544999999999998</v>
      </c>
      <c r="U167" s="20">
        <v>3.5386000000000002</v>
      </c>
      <c r="V167" s="30">
        <f t="shared" si="4"/>
        <v>1803.8</v>
      </c>
      <c r="W167" s="30">
        <f t="shared" si="5"/>
        <v>72.151999999998466</v>
      </c>
    </row>
    <row r="168" spans="1:23" s="1" customFormat="1" ht="12.75" x14ac:dyDescent="0.2">
      <c r="A168" s="12">
        <v>32217</v>
      </c>
      <c r="B168" s="13" t="s">
        <v>203</v>
      </c>
      <c r="C168" s="14">
        <v>531</v>
      </c>
      <c r="D168" s="15">
        <v>7.26</v>
      </c>
      <c r="E168" s="15">
        <v>7.86</v>
      </c>
      <c r="F168" s="16">
        <v>100</v>
      </c>
      <c r="G168" s="17">
        <v>27.982840700099999</v>
      </c>
      <c r="H168" s="14">
        <v>4278.7017999999998</v>
      </c>
      <c r="I168" s="15">
        <v>6.4299999999999996E-2</v>
      </c>
      <c r="J168" s="15" t="s">
        <v>39</v>
      </c>
      <c r="K168" s="15" t="s">
        <v>61</v>
      </c>
      <c r="L168" s="18">
        <v>6.2789000000000001</v>
      </c>
      <c r="M168" s="18">
        <v>198.9974</v>
      </c>
      <c r="N168" s="19">
        <v>724.07460000000003</v>
      </c>
      <c r="O168" s="18">
        <v>17.397200000000002</v>
      </c>
      <c r="P168" s="15" t="s">
        <v>39</v>
      </c>
      <c r="Q168" s="15">
        <v>10.379200000000001</v>
      </c>
      <c r="R168" s="15">
        <v>0.2185</v>
      </c>
      <c r="S168" s="15">
        <v>8.0140999999999991</v>
      </c>
      <c r="T168" s="15">
        <v>5.7454999999999998</v>
      </c>
      <c r="U168" s="20">
        <v>4.3315999999999999</v>
      </c>
      <c r="V168" s="30">
        <f t="shared" si="4"/>
        <v>1539.8999999999999</v>
      </c>
      <c r="W168" s="30">
        <f t="shared" si="5"/>
        <v>862.34399999999789</v>
      </c>
    </row>
    <row r="169" spans="1:23" s="1" customFormat="1" ht="12.75" x14ac:dyDescent="0.2">
      <c r="A169" s="12">
        <v>32218</v>
      </c>
      <c r="B169" s="13" t="s">
        <v>204</v>
      </c>
      <c r="C169" s="14">
        <v>589</v>
      </c>
      <c r="D169" s="15">
        <v>7.24</v>
      </c>
      <c r="E169" s="15">
        <v>7.84</v>
      </c>
      <c r="F169" s="16">
        <v>100</v>
      </c>
      <c r="G169" s="17">
        <v>26.561470080300001</v>
      </c>
      <c r="H169" s="14">
        <v>3983.0846999999999</v>
      </c>
      <c r="I169" s="15">
        <v>5.9700000000000003E-2</v>
      </c>
      <c r="J169" s="15" t="s">
        <v>39</v>
      </c>
      <c r="K169" s="15" t="s">
        <v>68</v>
      </c>
      <c r="L169" s="18">
        <v>3.9379</v>
      </c>
      <c r="M169" s="18">
        <v>195.90690000000001</v>
      </c>
      <c r="N169" s="19">
        <v>730.44150000000002</v>
      </c>
      <c r="O169" s="18">
        <v>15.901</v>
      </c>
      <c r="P169" s="15" t="s">
        <v>39</v>
      </c>
      <c r="Q169" s="15">
        <v>13.042999999999999</v>
      </c>
      <c r="R169" s="15">
        <v>0.20880000000000001</v>
      </c>
      <c r="S169" s="15">
        <v>9.3615999999999993</v>
      </c>
      <c r="T169" s="15">
        <v>6.4379</v>
      </c>
      <c r="U169" s="20">
        <v>4.5763999999999996</v>
      </c>
      <c r="V169" s="30">
        <f t="shared" si="4"/>
        <v>1708.1</v>
      </c>
      <c r="W169" s="30">
        <f t="shared" si="5"/>
        <v>1093.1840000000007</v>
      </c>
    </row>
    <row r="170" spans="1:23" s="1" customFormat="1" ht="12.75" x14ac:dyDescent="0.2">
      <c r="A170" s="12">
        <v>32219</v>
      </c>
      <c r="B170" s="13" t="s">
        <v>205</v>
      </c>
      <c r="C170" s="14">
        <v>510</v>
      </c>
      <c r="D170" s="15">
        <v>7.12</v>
      </c>
      <c r="E170" s="15">
        <v>7.72</v>
      </c>
      <c r="F170" s="16">
        <v>100</v>
      </c>
      <c r="G170" s="17">
        <v>25.134987086999999</v>
      </c>
      <c r="H170" s="14">
        <v>3572.8242</v>
      </c>
      <c r="I170" s="15">
        <v>5.6099999999999997E-2</v>
      </c>
      <c r="J170" s="15" t="s">
        <v>39</v>
      </c>
      <c r="K170" s="15">
        <v>0.29930000000000001</v>
      </c>
      <c r="L170" s="18">
        <v>5.9787999999999997</v>
      </c>
      <c r="M170" s="18">
        <v>244.65090000000001</v>
      </c>
      <c r="N170" s="19">
        <v>790.69200000000001</v>
      </c>
      <c r="O170" s="18">
        <v>13.971299999999999</v>
      </c>
      <c r="P170" s="15" t="s">
        <v>39</v>
      </c>
      <c r="Q170" s="15">
        <v>12.524900000000001</v>
      </c>
      <c r="R170" s="15">
        <v>0.2868</v>
      </c>
      <c r="S170" s="15">
        <v>7.3379000000000003</v>
      </c>
      <c r="T170" s="15">
        <v>4.6882999999999999</v>
      </c>
      <c r="U170" s="20">
        <v>3.4352</v>
      </c>
      <c r="V170" s="30">
        <f t="shared" si="4"/>
        <v>1479</v>
      </c>
      <c r="W170" s="30">
        <f t="shared" si="5"/>
        <v>1656.4800000000014</v>
      </c>
    </row>
    <row r="171" spans="1:23" s="1" customFormat="1" ht="12.75" x14ac:dyDescent="0.2">
      <c r="A171" s="12">
        <v>32220</v>
      </c>
      <c r="B171" s="13" t="s">
        <v>206</v>
      </c>
      <c r="C171" s="14">
        <v>534</v>
      </c>
      <c r="D171" s="15">
        <v>7.12</v>
      </c>
      <c r="E171" s="15">
        <v>7.72</v>
      </c>
      <c r="F171" s="16">
        <v>100</v>
      </c>
      <c r="G171" s="17">
        <v>21.4058961516</v>
      </c>
      <c r="H171" s="14">
        <v>2861.6997999999999</v>
      </c>
      <c r="I171" s="15">
        <v>5.8400000000000001E-2</v>
      </c>
      <c r="J171" s="15">
        <v>4.6699999999999998E-2</v>
      </c>
      <c r="K171" s="15" t="s">
        <v>58</v>
      </c>
      <c r="L171" s="18">
        <v>7.2430000000000003</v>
      </c>
      <c r="M171" s="18">
        <v>227.5993</v>
      </c>
      <c r="N171" s="19">
        <v>775.11099999999999</v>
      </c>
      <c r="O171" s="18">
        <v>13.3995</v>
      </c>
      <c r="P171" s="15" t="s">
        <v>39</v>
      </c>
      <c r="Q171" s="15">
        <v>12.5467</v>
      </c>
      <c r="R171" s="15">
        <v>0.26290000000000002</v>
      </c>
      <c r="S171" s="15">
        <v>8.6740999999999993</v>
      </c>
      <c r="T171" s="15">
        <v>10.776899999999999</v>
      </c>
      <c r="U171" s="20">
        <v>4.1414</v>
      </c>
      <c r="V171" s="30">
        <f t="shared" si="4"/>
        <v>1548.6</v>
      </c>
      <c r="W171" s="30">
        <f t="shared" si="5"/>
        <v>1734.4320000000012</v>
      </c>
    </row>
    <row r="172" spans="1:23" s="1" customFormat="1" ht="12.75" x14ac:dyDescent="0.2">
      <c r="A172" s="12">
        <v>32221</v>
      </c>
      <c r="B172" s="13" t="s">
        <v>207</v>
      </c>
      <c r="C172" s="14">
        <v>606</v>
      </c>
      <c r="D172" s="15">
        <v>7.07</v>
      </c>
      <c r="E172" s="15">
        <v>7.67</v>
      </c>
      <c r="F172" s="16">
        <v>100</v>
      </c>
      <c r="G172" s="17">
        <v>18.280659607600001</v>
      </c>
      <c r="H172" s="14">
        <v>2386.4443000000001</v>
      </c>
      <c r="I172" s="15" t="s">
        <v>39</v>
      </c>
      <c r="J172" s="15" t="s">
        <v>39</v>
      </c>
      <c r="K172" s="15">
        <v>0.33639999999999998</v>
      </c>
      <c r="L172" s="18">
        <v>8.3063000000000002</v>
      </c>
      <c r="M172" s="18">
        <v>127.4478</v>
      </c>
      <c r="N172" s="19">
        <v>716.14269999999999</v>
      </c>
      <c r="O172" s="18">
        <v>10.899100000000001</v>
      </c>
      <c r="P172" s="15" t="s">
        <v>39</v>
      </c>
      <c r="Q172" s="15">
        <v>12.372400000000001</v>
      </c>
      <c r="R172" s="15">
        <v>0.39439999999999997</v>
      </c>
      <c r="S172" s="15">
        <v>3.9327000000000001</v>
      </c>
      <c r="T172" s="15">
        <v>6.0324999999999998</v>
      </c>
      <c r="U172" s="20">
        <v>3.2309000000000001</v>
      </c>
      <c r="V172" s="30">
        <f t="shared" si="4"/>
        <v>1757.3999999999999</v>
      </c>
      <c r="W172" s="30">
        <f t="shared" si="5"/>
        <v>2319.7680000000005</v>
      </c>
    </row>
    <row r="173" spans="1:23" s="1" customFormat="1" ht="12.75" x14ac:dyDescent="0.2">
      <c r="A173" s="12">
        <v>32222</v>
      </c>
      <c r="B173" s="13" t="s">
        <v>208</v>
      </c>
      <c r="C173" s="14">
        <v>487</v>
      </c>
      <c r="D173" s="15">
        <v>7.2</v>
      </c>
      <c r="E173" s="15">
        <v>7.8</v>
      </c>
      <c r="F173" s="16">
        <v>100</v>
      </c>
      <c r="G173" s="17">
        <v>19.765233091999999</v>
      </c>
      <c r="H173" s="14">
        <v>2674.5560999999998</v>
      </c>
      <c r="I173" s="15">
        <v>9.9299999999999999E-2</v>
      </c>
      <c r="J173" s="15">
        <v>5.8400000000000001E-2</v>
      </c>
      <c r="K173" s="15" t="s">
        <v>58</v>
      </c>
      <c r="L173" s="18">
        <v>8.09</v>
      </c>
      <c r="M173" s="18">
        <v>91.477800000000002</v>
      </c>
      <c r="N173" s="19">
        <v>734.49180000000001</v>
      </c>
      <c r="O173" s="18">
        <v>28.563099999999999</v>
      </c>
      <c r="P173" s="15" t="s">
        <v>39</v>
      </c>
      <c r="Q173" s="15">
        <v>8.5396999999999998</v>
      </c>
      <c r="R173" s="15">
        <v>0.34460000000000002</v>
      </c>
      <c r="S173" s="15">
        <v>7.8738000000000001</v>
      </c>
      <c r="T173" s="15">
        <v>5.2394999999999996</v>
      </c>
      <c r="U173" s="20">
        <v>9.3691999999999993</v>
      </c>
      <c r="V173" s="30">
        <f t="shared" si="4"/>
        <v>1412.3</v>
      </c>
      <c r="W173" s="30">
        <f t="shared" si="5"/>
        <v>1129.8400000000011</v>
      </c>
    </row>
    <row r="174" spans="1:23" s="1" customFormat="1" ht="12.75" x14ac:dyDescent="0.2">
      <c r="A174" s="12">
        <v>32223</v>
      </c>
      <c r="B174" s="13" t="s">
        <v>209</v>
      </c>
      <c r="C174" s="14">
        <v>526</v>
      </c>
      <c r="D174" s="15">
        <v>7.26</v>
      </c>
      <c r="E174" s="15">
        <v>7.86</v>
      </c>
      <c r="F174" s="16">
        <v>100</v>
      </c>
      <c r="G174" s="17">
        <v>19.458109580799999</v>
      </c>
      <c r="H174" s="14">
        <v>2792.0109000000002</v>
      </c>
      <c r="I174" s="15">
        <v>9.06E-2</v>
      </c>
      <c r="J174" s="15" t="s">
        <v>39</v>
      </c>
      <c r="K174" s="15" t="s">
        <v>68</v>
      </c>
      <c r="L174" s="18">
        <v>7.1679000000000004</v>
      </c>
      <c r="M174" s="18">
        <v>113.593</v>
      </c>
      <c r="N174" s="19">
        <v>620.19929999999999</v>
      </c>
      <c r="O174" s="18">
        <v>22.9589</v>
      </c>
      <c r="P174" s="15" t="s">
        <v>39</v>
      </c>
      <c r="Q174" s="15">
        <v>8.8466000000000005</v>
      </c>
      <c r="R174" s="15">
        <v>0.26569999999999999</v>
      </c>
      <c r="S174" s="15">
        <v>8.8646999999999991</v>
      </c>
      <c r="T174" s="15">
        <v>3.4058000000000002</v>
      </c>
      <c r="U174" s="20">
        <v>10.440799999999999</v>
      </c>
      <c r="V174" s="30">
        <f t="shared" si="4"/>
        <v>1525.3999999999999</v>
      </c>
      <c r="W174" s="30">
        <f t="shared" si="5"/>
        <v>854.223999999998</v>
      </c>
    </row>
    <row r="175" spans="1:23" s="1" customFormat="1" ht="12.75" x14ac:dyDescent="0.2">
      <c r="A175" s="12">
        <v>32224</v>
      </c>
      <c r="B175" s="13" t="s">
        <v>210</v>
      </c>
      <c r="C175" s="14">
        <v>506</v>
      </c>
      <c r="D175" s="15">
        <v>7.26</v>
      </c>
      <c r="E175" s="15">
        <v>7.86</v>
      </c>
      <c r="F175" s="16">
        <v>100</v>
      </c>
      <c r="G175" s="17">
        <v>21.469437910300002</v>
      </c>
      <c r="H175" s="14">
        <v>3001.9128000000001</v>
      </c>
      <c r="I175" s="15">
        <v>7.8700000000000006E-2</v>
      </c>
      <c r="J175" s="15">
        <v>6.6600000000000006E-2</v>
      </c>
      <c r="K175" s="15">
        <v>0.2482</v>
      </c>
      <c r="L175" s="18">
        <v>7.3365999999999998</v>
      </c>
      <c r="M175" s="18">
        <v>123.5896</v>
      </c>
      <c r="N175" s="19">
        <v>732.37890000000004</v>
      </c>
      <c r="O175" s="18">
        <v>30.889800000000001</v>
      </c>
      <c r="P175" s="15" t="s">
        <v>39</v>
      </c>
      <c r="Q175" s="15">
        <v>9.1585999999999999</v>
      </c>
      <c r="R175" s="15">
        <v>0.26629999999999998</v>
      </c>
      <c r="S175" s="15">
        <v>12.142899999999999</v>
      </c>
      <c r="T175" s="15">
        <v>15.6235</v>
      </c>
      <c r="U175" s="20">
        <v>10.599299999999999</v>
      </c>
      <c r="V175" s="30">
        <f t="shared" si="4"/>
        <v>1467.3999999999999</v>
      </c>
      <c r="W175" s="30">
        <f t="shared" si="5"/>
        <v>821.7439999999981</v>
      </c>
    </row>
    <row r="176" spans="1:23" s="1" customFormat="1" ht="12.75" x14ac:dyDescent="0.2">
      <c r="A176" s="12">
        <v>32225</v>
      </c>
      <c r="B176" s="13" t="s">
        <v>211</v>
      </c>
      <c r="C176" s="14">
        <v>464</v>
      </c>
      <c r="D176" s="15">
        <v>7.16</v>
      </c>
      <c r="E176" s="15">
        <v>7.76</v>
      </c>
      <c r="F176" s="16">
        <v>100</v>
      </c>
      <c r="G176" s="17">
        <v>16.948747025599999</v>
      </c>
      <c r="H176" s="14">
        <v>2274.5637000000002</v>
      </c>
      <c r="I176" s="15">
        <v>8.2500000000000004E-2</v>
      </c>
      <c r="J176" s="15" t="s">
        <v>39</v>
      </c>
      <c r="K176" s="15">
        <v>0.2417</v>
      </c>
      <c r="L176" s="18">
        <v>6.9928999999999997</v>
      </c>
      <c r="M176" s="18">
        <v>98.791300000000007</v>
      </c>
      <c r="N176" s="19">
        <v>633.56129999999996</v>
      </c>
      <c r="O176" s="18">
        <v>23.915099999999999</v>
      </c>
      <c r="P176" s="15" t="s">
        <v>39</v>
      </c>
      <c r="Q176" s="15">
        <v>9.8762000000000008</v>
      </c>
      <c r="R176" s="15">
        <v>0.34200000000000003</v>
      </c>
      <c r="S176" s="15">
        <v>9.2629999999999999</v>
      </c>
      <c r="T176" s="15">
        <v>4.4458000000000002</v>
      </c>
      <c r="U176" s="20">
        <v>8.6791999999999998</v>
      </c>
      <c r="V176" s="30">
        <f t="shared" si="4"/>
        <v>1345.6</v>
      </c>
      <c r="W176" s="30">
        <f t="shared" si="5"/>
        <v>1291.776000000001</v>
      </c>
    </row>
    <row r="177" spans="1:23" s="1" customFormat="1" ht="12.75" x14ac:dyDescent="0.2">
      <c r="A177" s="12">
        <v>32226</v>
      </c>
      <c r="B177" s="13" t="s">
        <v>212</v>
      </c>
      <c r="C177" s="14">
        <v>513</v>
      </c>
      <c r="D177" s="15">
        <v>7.18</v>
      </c>
      <c r="E177" s="15">
        <v>7.78</v>
      </c>
      <c r="F177" s="16">
        <v>100</v>
      </c>
      <c r="G177" s="17">
        <v>17.082660479400001</v>
      </c>
      <c r="H177" s="14">
        <v>2420.4029999999998</v>
      </c>
      <c r="I177" s="15">
        <v>8.7599999999999997E-2</v>
      </c>
      <c r="J177" s="15" t="s">
        <v>39</v>
      </c>
      <c r="K177" s="15" t="s">
        <v>58</v>
      </c>
      <c r="L177" s="18">
        <v>7.2255000000000003</v>
      </c>
      <c r="M177" s="18">
        <v>101.12730000000001</v>
      </c>
      <c r="N177" s="19">
        <v>561.96259999999995</v>
      </c>
      <c r="O177" s="18">
        <v>22.073599999999999</v>
      </c>
      <c r="P177" s="15" t="s">
        <v>39</v>
      </c>
      <c r="Q177" s="15">
        <v>8.8142999999999994</v>
      </c>
      <c r="R177" s="15">
        <v>0.37969999999999998</v>
      </c>
      <c r="S177" s="15">
        <v>9.0012000000000008</v>
      </c>
      <c r="T177" s="15">
        <v>3.528</v>
      </c>
      <c r="U177" s="20">
        <v>9.9649999999999999</v>
      </c>
      <c r="V177" s="30">
        <f t="shared" si="4"/>
        <v>1487.7</v>
      </c>
      <c r="W177" s="30">
        <f t="shared" si="5"/>
        <v>1309.1759999999986</v>
      </c>
    </row>
    <row r="178" spans="1:23" s="1" customFormat="1" ht="12.75" x14ac:dyDescent="0.2">
      <c r="A178" s="12">
        <v>32227</v>
      </c>
      <c r="B178" s="13" t="s">
        <v>213</v>
      </c>
      <c r="C178" s="14">
        <v>479</v>
      </c>
      <c r="D178" s="15">
        <v>7.28</v>
      </c>
      <c r="E178" s="15">
        <v>7.88</v>
      </c>
      <c r="F178" s="16">
        <v>100</v>
      </c>
      <c r="G178" s="17">
        <v>20.096596446500001</v>
      </c>
      <c r="H178" s="14">
        <v>2960.75</v>
      </c>
      <c r="I178" s="15">
        <v>8.1500000000000003E-2</v>
      </c>
      <c r="J178" s="15" t="s">
        <v>44</v>
      </c>
      <c r="K178" s="15" t="s">
        <v>172</v>
      </c>
      <c r="L178" s="18">
        <v>3.9891000000000001</v>
      </c>
      <c r="M178" s="18">
        <v>110.8587</v>
      </c>
      <c r="N178" s="19">
        <v>597.6087</v>
      </c>
      <c r="O178" s="18">
        <v>22.413</v>
      </c>
      <c r="P178" s="15" t="s">
        <v>44</v>
      </c>
      <c r="Q178" s="15">
        <v>6.5598000000000001</v>
      </c>
      <c r="R178" s="15">
        <v>0.29349999999999998</v>
      </c>
      <c r="S178" s="15">
        <v>7.3369999999999997</v>
      </c>
      <c r="T178" s="15">
        <v>3.0707</v>
      </c>
      <c r="U178" s="20">
        <v>10.4511</v>
      </c>
      <c r="V178" s="30">
        <f t="shared" si="4"/>
        <v>1389.1</v>
      </c>
      <c r="W178" s="30">
        <f t="shared" si="5"/>
        <v>666.7680000000006</v>
      </c>
    </row>
    <row r="179" spans="1:23" s="1" customFormat="1" ht="12.75" x14ac:dyDescent="0.2">
      <c r="A179" s="12">
        <v>32228</v>
      </c>
      <c r="B179" s="13" t="s">
        <v>214</v>
      </c>
      <c r="C179" s="14">
        <v>388</v>
      </c>
      <c r="D179" s="15">
        <v>7.13</v>
      </c>
      <c r="E179" s="15">
        <v>7.73</v>
      </c>
      <c r="F179" s="16">
        <v>100</v>
      </c>
      <c r="G179" s="17">
        <v>14.3451373484</v>
      </c>
      <c r="H179" s="14">
        <v>1923.3974000000001</v>
      </c>
      <c r="I179" s="15">
        <v>6.4100000000000004E-2</v>
      </c>
      <c r="J179" s="15">
        <v>5.8799999999999998E-2</v>
      </c>
      <c r="K179" s="15">
        <v>0.31519999999999998</v>
      </c>
      <c r="L179" s="18">
        <v>10.299099999999999</v>
      </c>
      <c r="M179" s="18">
        <v>79.369699999999995</v>
      </c>
      <c r="N179" s="19">
        <v>538.02350000000001</v>
      </c>
      <c r="O179" s="18">
        <v>31.890999999999998</v>
      </c>
      <c r="P179" s="15" t="s">
        <v>44</v>
      </c>
      <c r="Q179" s="15">
        <v>9.4550999999999998</v>
      </c>
      <c r="R179" s="15">
        <v>0.31519999999999998</v>
      </c>
      <c r="S179" s="15">
        <v>7.0620000000000003</v>
      </c>
      <c r="T179" s="15">
        <v>3.1570999999999998</v>
      </c>
      <c r="U179" s="20">
        <v>9.0490999999999993</v>
      </c>
      <c r="V179" s="30">
        <f t="shared" si="4"/>
        <v>1125.2</v>
      </c>
      <c r="W179" s="30">
        <f t="shared" si="5"/>
        <v>1215.2159999999981</v>
      </c>
    </row>
    <row r="180" spans="1:23" s="1" customFormat="1" ht="12.75" x14ac:dyDescent="0.2">
      <c r="A180" s="12">
        <v>32229</v>
      </c>
      <c r="B180" s="13" t="s">
        <v>215</v>
      </c>
      <c r="C180" s="14">
        <v>433</v>
      </c>
      <c r="D180" s="15">
        <v>7.35</v>
      </c>
      <c r="E180" s="15">
        <v>7.95</v>
      </c>
      <c r="F180" s="16">
        <v>100</v>
      </c>
      <c r="G180" s="17">
        <v>24.068664796</v>
      </c>
      <c r="H180" s="14">
        <v>3802.9931999999999</v>
      </c>
      <c r="I180" s="15">
        <v>7.3700000000000002E-2</v>
      </c>
      <c r="J180" s="15">
        <v>4.5400000000000003E-2</v>
      </c>
      <c r="K180" s="15" t="s">
        <v>58</v>
      </c>
      <c r="L180" s="18">
        <v>3.7018</v>
      </c>
      <c r="M180" s="18">
        <v>97.998900000000006</v>
      </c>
      <c r="N180" s="19">
        <v>571.37760000000003</v>
      </c>
      <c r="O180" s="18">
        <v>23.775500000000001</v>
      </c>
      <c r="P180" s="15" t="s">
        <v>39</v>
      </c>
      <c r="Q180" s="15">
        <v>9.4161000000000001</v>
      </c>
      <c r="R180" s="15">
        <v>0.32879999999999998</v>
      </c>
      <c r="S180" s="15">
        <v>7.0522</v>
      </c>
      <c r="T180" s="15">
        <v>6.4455999999999998</v>
      </c>
      <c r="U180" s="20">
        <v>9.3878000000000004</v>
      </c>
      <c r="V180" s="30">
        <f t="shared" si="4"/>
        <v>1255.7</v>
      </c>
      <c r="W180" s="30">
        <f t="shared" si="5"/>
        <v>251.13999999999911</v>
      </c>
    </row>
    <row r="181" spans="1:23" s="1" customFormat="1" ht="12.75" x14ac:dyDescent="0.2">
      <c r="A181" s="12">
        <v>32230</v>
      </c>
      <c r="B181" s="13" t="s">
        <v>216</v>
      </c>
      <c r="C181" s="14">
        <v>414</v>
      </c>
      <c r="D181" s="15">
        <v>7.19</v>
      </c>
      <c r="E181" s="15">
        <v>7.79</v>
      </c>
      <c r="F181" s="16">
        <v>100</v>
      </c>
      <c r="G181" s="17">
        <v>17.911464265300001</v>
      </c>
      <c r="H181" s="14">
        <v>2647.7021</v>
      </c>
      <c r="I181" s="15">
        <v>5.7700000000000001E-2</v>
      </c>
      <c r="J181" s="15" t="s">
        <v>39</v>
      </c>
      <c r="K181" s="15">
        <v>0.25979999999999998</v>
      </c>
      <c r="L181" s="18">
        <v>5.6351000000000004</v>
      </c>
      <c r="M181" s="18">
        <v>67.956100000000006</v>
      </c>
      <c r="N181" s="19">
        <v>534.9769</v>
      </c>
      <c r="O181" s="18">
        <v>25.1328</v>
      </c>
      <c r="P181" s="15" t="s">
        <v>39</v>
      </c>
      <c r="Q181" s="15">
        <v>9.3302999999999994</v>
      </c>
      <c r="R181" s="15">
        <v>0.39839999999999998</v>
      </c>
      <c r="S181" s="15">
        <v>5.0576999999999996</v>
      </c>
      <c r="T181" s="15">
        <v>4.8037000000000001</v>
      </c>
      <c r="U181" s="20">
        <v>6.9111000000000002</v>
      </c>
      <c r="V181" s="30">
        <f t="shared" si="4"/>
        <v>1200.5999999999999</v>
      </c>
      <c r="W181" s="30">
        <f t="shared" si="5"/>
        <v>1008.5039999999997</v>
      </c>
    </row>
    <row r="182" spans="1:23" s="1" customFormat="1" ht="12.75" x14ac:dyDescent="0.2">
      <c r="A182" s="12">
        <v>32231</v>
      </c>
      <c r="B182" s="13" t="s">
        <v>217</v>
      </c>
      <c r="C182" s="14">
        <v>521</v>
      </c>
      <c r="D182" s="15">
        <v>7.16</v>
      </c>
      <c r="E182" s="15">
        <v>7.76</v>
      </c>
      <c r="F182" s="16">
        <v>100</v>
      </c>
      <c r="G182" s="17">
        <v>23.3130903144</v>
      </c>
      <c r="H182" s="14">
        <v>3301.2381999999998</v>
      </c>
      <c r="I182" s="15">
        <v>8.2900000000000001E-2</v>
      </c>
      <c r="J182" s="15">
        <v>0.17180000000000001</v>
      </c>
      <c r="K182" s="15">
        <v>0.36730000000000002</v>
      </c>
      <c r="L182" s="18">
        <v>4.8460000000000001</v>
      </c>
      <c r="M182" s="18">
        <v>120.6635</v>
      </c>
      <c r="N182" s="19">
        <v>773.73220000000003</v>
      </c>
      <c r="O182" s="18">
        <v>19.2773</v>
      </c>
      <c r="P182" s="15" t="s">
        <v>39</v>
      </c>
      <c r="Q182" s="15">
        <v>11.4396</v>
      </c>
      <c r="R182" s="15">
        <v>0.21329999999999999</v>
      </c>
      <c r="S182" s="15">
        <v>9.7690000000000001</v>
      </c>
      <c r="T182" s="15">
        <v>6.1256000000000004</v>
      </c>
      <c r="U182" s="20">
        <v>5.6338999999999997</v>
      </c>
      <c r="V182" s="30">
        <f t="shared" si="4"/>
        <v>1510.8999999999999</v>
      </c>
      <c r="W182" s="30">
        <f t="shared" si="5"/>
        <v>1450.4640000000011</v>
      </c>
    </row>
    <row r="183" spans="1:23" s="1" customFormat="1" ht="12.75" x14ac:dyDescent="0.2">
      <c r="A183" s="12">
        <v>32232</v>
      </c>
      <c r="B183" s="13" t="s">
        <v>218</v>
      </c>
      <c r="C183" s="14">
        <v>559</v>
      </c>
      <c r="D183" s="15">
        <v>7.14</v>
      </c>
      <c r="E183" s="15">
        <v>7.74</v>
      </c>
      <c r="F183" s="16">
        <v>100</v>
      </c>
      <c r="G183" s="17">
        <v>21.532571568600002</v>
      </c>
      <c r="H183" s="14">
        <v>2911.9677000000001</v>
      </c>
      <c r="I183" s="15">
        <v>0.1017</v>
      </c>
      <c r="J183" s="15">
        <v>0.19739999999999999</v>
      </c>
      <c r="K183" s="15">
        <v>0.4486</v>
      </c>
      <c r="L183" s="18">
        <v>7.7032999999999996</v>
      </c>
      <c r="M183" s="18">
        <v>100.1555</v>
      </c>
      <c r="N183" s="19">
        <v>798.90549999999996</v>
      </c>
      <c r="O183" s="18">
        <v>20.532299999999999</v>
      </c>
      <c r="P183" s="15" t="s">
        <v>39</v>
      </c>
      <c r="Q183" s="15">
        <v>13.427</v>
      </c>
      <c r="R183" s="15">
        <v>0.26910000000000001</v>
      </c>
      <c r="S183" s="15">
        <v>10.089700000000001</v>
      </c>
      <c r="T183" s="15">
        <v>9.4437999999999995</v>
      </c>
      <c r="U183" s="20">
        <v>7.3743999999999996</v>
      </c>
      <c r="V183" s="30">
        <f t="shared" si="4"/>
        <v>1621.1</v>
      </c>
      <c r="W183" s="30">
        <f t="shared" si="5"/>
        <v>1685.9439999999986</v>
      </c>
    </row>
    <row r="184" spans="1:23" s="1" customFormat="1" ht="12.75" x14ac:dyDescent="0.2">
      <c r="A184" s="12">
        <v>32233</v>
      </c>
      <c r="B184" s="13" t="s">
        <v>219</v>
      </c>
      <c r="C184" s="14">
        <v>559</v>
      </c>
      <c r="D184" s="15">
        <v>7.26</v>
      </c>
      <c r="E184" s="15">
        <v>7.86</v>
      </c>
      <c r="F184" s="16">
        <v>100</v>
      </c>
      <c r="G184" s="17">
        <v>24.4919458902</v>
      </c>
      <c r="H184" s="14">
        <v>3212.9276</v>
      </c>
      <c r="I184" s="15">
        <v>0.10100000000000001</v>
      </c>
      <c r="J184" s="15">
        <v>0.15440000000000001</v>
      </c>
      <c r="K184" s="15" t="s">
        <v>68</v>
      </c>
      <c r="L184" s="18">
        <v>3.9133</v>
      </c>
      <c r="M184" s="18">
        <v>86.852699999999999</v>
      </c>
      <c r="N184" s="19">
        <v>974.75649999999996</v>
      </c>
      <c r="O184" s="18">
        <v>29.691199999999998</v>
      </c>
      <c r="P184" s="15" t="s">
        <v>39</v>
      </c>
      <c r="Q184" s="15">
        <v>18.776700000000002</v>
      </c>
      <c r="R184" s="15">
        <v>0.34439999999999998</v>
      </c>
      <c r="S184" s="15">
        <v>9.6021000000000001</v>
      </c>
      <c r="T184" s="15">
        <v>4.3112000000000004</v>
      </c>
      <c r="U184" s="20">
        <v>6.734</v>
      </c>
      <c r="V184" s="30">
        <f t="shared" si="4"/>
        <v>1621.1</v>
      </c>
      <c r="W184" s="30">
        <f t="shared" si="5"/>
        <v>907.81599999999776</v>
      </c>
    </row>
    <row r="185" spans="1:23" s="1" customFormat="1" ht="12.75" x14ac:dyDescent="0.2">
      <c r="A185" s="12">
        <v>32234</v>
      </c>
      <c r="B185" s="13" t="s">
        <v>220</v>
      </c>
      <c r="C185" s="14">
        <v>573</v>
      </c>
      <c r="D185" s="15">
        <v>7.22</v>
      </c>
      <c r="E185" s="15">
        <v>7.82</v>
      </c>
      <c r="F185" s="16">
        <v>100</v>
      </c>
      <c r="G185" s="17">
        <v>20.466779831099998</v>
      </c>
      <c r="H185" s="14">
        <v>2760.4890999999998</v>
      </c>
      <c r="I185" s="15">
        <v>9.06E-2</v>
      </c>
      <c r="J185" s="15">
        <v>0.16300000000000001</v>
      </c>
      <c r="K185" s="15">
        <v>0.47710000000000002</v>
      </c>
      <c r="L185" s="18">
        <v>8.2186000000000003</v>
      </c>
      <c r="M185" s="18">
        <v>110.5254</v>
      </c>
      <c r="N185" s="19">
        <v>758.90700000000004</v>
      </c>
      <c r="O185" s="18">
        <v>24.5229</v>
      </c>
      <c r="P185" s="15" t="s">
        <v>39</v>
      </c>
      <c r="Q185" s="15">
        <v>13.0435</v>
      </c>
      <c r="R185" s="15">
        <v>0.28989999999999999</v>
      </c>
      <c r="S185" s="15">
        <v>8.2186000000000003</v>
      </c>
      <c r="T185" s="15">
        <v>10.428699999999999</v>
      </c>
      <c r="U185" s="20">
        <v>6.0326000000000004</v>
      </c>
      <c r="V185" s="30">
        <f t="shared" si="4"/>
        <v>1661.7</v>
      </c>
      <c r="W185" s="30">
        <f t="shared" si="5"/>
        <v>1196.4239999999982</v>
      </c>
    </row>
    <row r="186" spans="1:23" s="1" customFormat="1" ht="12.75" x14ac:dyDescent="0.2">
      <c r="A186" s="12">
        <v>32235</v>
      </c>
      <c r="B186" s="13" t="s">
        <v>221</v>
      </c>
      <c r="C186" s="14">
        <v>563</v>
      </c>
      <c r="D186" s="15">
        <v>7.21</v>
      </c>
      <c r="E186" s="15">
        <v>7.81</v>
      </c>
      <c r="F186" s="16">
        <v>100</v>
      </c>
      <c r="G186" s="17">
        <v>23.287140772600001</v>
      </c>
      <c r="H186" s="14">
        <v>3199.5933</v>
      </c>
      <c r="I186" s="15">
        <v>7.1800000000000003E-2</v>
      </c>
      <c r="J186" s="15">
        <v>0.1077</v>
      </c>
      <c r="K186" s="15">
        <v>0.37080000000000002</v>
      </c>
      <c r="L186" s="18">
        <v>6.9138999999999999</v>
      </c>
      <c r="M186" s="18">
        <v>113.21169999999999</v>
      </c>
      <c r="N186" s="19">
        <v>832.51790000000005</v>
      </c>
      <c r="O186" s="18">
        <v>20.2333</v>
      </c>
      <c r="P186" s="15" t="s">
        <v>39</v>
      </c>
      <c r="Q186" s="15">
        <v>14.084899999999999</v>
      </c>
      <c r="R186" s="15">
        <v>0.25119999999999998</v>
      </c>
      <c r="S186" s="15">
        <v>5.7057000000000002</v>
      </c>
      <c r="T186" s="15">
        <v>5.6159999999999997</v>
      </c>
      <c r="U186" s="20">
        <v>4.8922999999999996</v>
      </c>
      <c r="V186" s="30">
        <f t="shared" si="4"/>
        <v>1632.7</v>
      </c>
      <c r="W186" s="30">
        <f t="shared" si="5"/>
        <v>1240.8520000000026</v>
      </c>
    </row>
    <row r="187" spans="1:23" s="1" customFormat="1" ht="12.75" x14ac:dyDescent="0.2">
      <c r="A187" s="12">
        <v>32236</v>
      </c>
      <c r="B187" s="13" t="s">
        <v>222</v>
      </c>
      <c r="C187" s="14">
        <v>567</v>
      </c>
      <c r="D187" s="15">
        <v>7.19</v>
      </c>
      <c r="E187" s="15">
        <v>7.79</v>
      </c>
      <c r="F187" s="16">
        <v>100</v>
      </c>
      <c r="G187" s="17">
        <v>24.699030625399999</v>
      </c>
      <c r="H187" s="14">
        <v>3753.8116</v>
      </c>
      <c r="I187" s="15">
        <v>6.1600000000000002E-2</v>
      </c>
      <c r="J187" s="15">
        <v>0.1108</v>
      </c>
      <c r="K187" s="15">
        <v>0.28939999999999999</v>
      </c>
      <c r="L187" s="18">
        <v>4.9446000000000003</v>
      </c>
      <c r="M187" s="18">
        <v>123.11579999999999</v>
      </c>
      <c r="N187" s="19">
        <v>667.2414</v>
      </c>
      <c r="O187" s="18">
        <v>20.652699999999999</v>
      </c>
      <c r="P187" s="15" t="s">
        <v>39</v>
      </c>
      <c r="Q187" s="15">
        <v>12.4076</v>
      </c>
      <c r="R187" s="15">
        <v>0.2525</v>
      </c>
      <c r="S187" s="15">
        <v>8.9223999999999997</v>
      </c>
      <c r="T187" s="15">
        <v>5.468</v>
      </c>
      <c r="U187" s="20">
        <v>4.9260999999999999</v>
      </c>
      <c r="V187" s="30">
        <f t="shared" si="4"/>
        <v>1644.3</v>
      </c>
      <c r="W187" s="30">
        <f t="shared" si="5"/>
        <v>1381.2119999999998</v>
      </c>
    </row>
    <row r="188" spans="1:23" s="1" customFormat="1" ht="12.75" x14ac:dyDescent="0.2">
      <c r="A188" s="12">
        <v>32237</v>
      </c>
      <c r="B188" s="13" t="s">
        <v>223</v>
      </c>
      <c r="C188" s="14">
        <v>572</v>
      </c>
      <c r="D188" s="15">
        <v>7.31</v>
      </c>
      <c r="E188" s="15">
        <v>7.91</v>
      </c>
      <c r="F188" s="16">
        <v>100</v>
      </c>
      <c r="G188" s="17">
        <v>29.410557494399999</v>
      </c>
      <c r="H188" s="14">
        <v>3983.3110000000001</v>
      </c>
      <c r="I188" s="15">
        <v>7.9299999999999995E-2</v>
      </c>
      <c r="J188" s="15">
        <v>0.128</v>
      </c>
      <c r="K188" s="15" t="s">
        <v>68</v>
      </c>
      <c r="L188" s="18">
        <v>4.4512</v>
      </c>
      <c r="M188" s="18">
        <v>148.08539999999999</v>
      </c>
      <c r="N188" s="19">
        <v>1087.0061000000001</v>
      </c>
      <c r="O188" s="18">
        <v>29.1098</v>
      </c>
      <c r="P188" s="15" t="s">
        <v>39</v>
      </c>
      <c r="Q188" s="15">
        <v>12.8598</v>
      </c>
      <c r="R188" s="15">
        <v>0.26829999999999998</v>
      </c>
      <c r="S188" s="15">
        <v>5.8719999999999999</v>
      </c>
      <c r="T188" s="15">
        <v>4.1768000000000001</v>
      </c>
      <c r="U188" s="20">
        <v>5.4756</v>
      </c>
      <c r="V188" s="30">
        <f t="shared" si="4"/>
        <v>1658.8</v>
      </c>
      <c r="W188" s="30">
        <f t="shared" si="5"/>
        <v>597.16799999999898</v>
      </c>
    </row>
    <row r="189" spans="1:23" s="1" customFormat="1" ht="12.75" x14ac:dyDescent="0.2">
      <c r="A189" s="12">
        <v>32238</v>
      </c>
      <c r="B189" s="13" t="s">
        <v>224</v>
      </c>
      <c r="C189" s="14">
        <v>504</v>
      </c>
      <c r="D189" s="15">
        <v>7.13</v>
      </c>
      <c r="E189" s="15">
        <v>7.73</v>
      </c>
      <c r="F189" s="16">
        <v>100</v>
      </c>
      <c r="G189" s="17">
        <v>21.107547697299999</v>
      </c>
      <c r="H189" s="14">
        <v>2681.4731999999999</v>
      </c>
      <c r="I189" s="15">
        <v>6.1400000000000003E-2</v>
      </c>
      <c r="J189" s="15">
        <v>0.1116</v>
      </c>
      <c r="K189" s="15">
        <v>0.44640000000000002</v>
      </c>
      <c r="L189" s="18">
        <v>7.5111999999999997</v>
      </c>
      <c r="M189" s="18">
        <v>87.712100000000007</v>
      </c>
      <c r="N189" s="19">
        <v>888.67750000000001</v>
      </c>
      <c r="O189" s="18">
        <v>25.301300000000001</v>
      </c>
      <c r="P189" s="15" t="s">
        <v>44</v>
      </c>
      <c r="Q189" s="15">
        <v>16.015599999999999</v>
      </c>
      <c r="R189" s="15">
        <v>0.32369999999999999</v>
      </c>
      <c r="S189" s="15">
        <v>4.9776999999999996</v>
      </c>
      <c r="T189" s="15">
        <v>3.8559999999999999</v>
      </c>
      <c r="U189" s="20">
        <v>4.0122999999999998</v>
      </c>
      <c r="V189" s="30">
        <f t="shared" si="4"/>
        <v>1461.6</v>
      </c>
      <c r="W189" s="30">
        <f t="shared" si="5"/>
        <v>1578.5279999999975</v>
      </c>
    </row>
    <row r="190" spans="1:23" s="1" customFormat="1" ht="12.75" x14ac:dyDescent="0.2">
      <c r="A190" s="12">
        <v>32239</v>
      </c>
      <c r="B190" s="13" t="s">
        <v>225</v>
      </c>
      <c r="C190" s="14">
        <v>446</v>
      </c>
      <c r="D190" s="15">
        <v>7.02</v>
      </c>
      <c r="E190" s="15">
        <v>7.62</v>
      </c>
      <c r="F190" s="16">
        <v>100</v>
      </c>
      <c r="G190" s="17">
        <v>12.240096657200001</v>
      </c>
      <c r="H190" s="14">
        <v>1618.7079000000001</v>
      </c>
      <c r="I190" s="15">
        <v>5.0599999999999999E-2</v>
      </c>
      <c r="J190" s="15">
        <v>9.5500000000000002E-2</v>
      </c>
      <c r="K190" s="15">
        <v>0.4551</v>
      </c>
      <c r="L190" s="18">
        <v>7.6909999999999998</v>
      </c>
      <c r="M190" s="18">
        <v>61.112400000000001</v>
      </c>
      <c r="N190" s="19">
        <v>473.13479999999998</v>
      </c>
      <c r="O190" s="18">
        <v>15.898899999999999</v>
      </c>
      <c r="P190" s="15" t="s">
        <v>44</v>
      </c>
      <c r="Q190" s="15">
        <v>10.825799999999999</v>
      </c>
      <c r="R190" s="15">
        <v>0.28649999999999998</v>
      </c>
      <c r="S190" s="15">
        <v>3.5055999999999998</v>
      </c>
      <c r="T190" s="15">
        <v>6.4269999999999996</v>
      </c>
      <c r="U190" s="20">
        <v>3.1124000000000001</v>
      </c>
      <c r="V190" s="30">
        <f t="shared" si="4"/>
        <v>1293.3999999999999</v>
      </c>
      <c r="W190" s="30">
        <f t="shared" si="5"/>
        <v>1965.9679999999992</v>
      </c>
    </row>
    <row r="191" spans="1:23" s="1" customFormat="1" ht="12.75" x14ac:dyDescent="0.2">
      <c r="A191" s="12">
        <v>32240</v>
      </c>
      <c r="B191" s="13" t="s">
        <v>226</v>
      </c>
      <c r="C191" s="14">
        <v>295</v>
      </c>
      <c r="D191" s="15">
        <v>6.71</v>
      </c>
      <c r="E191" s="15">
        <v>7.31</v>
      </c>
      <c r="F191" s="16">
        <v>100</v>
      </c>
      <c r="G191" s="17">
        <v>8.5368027045999995</v>
      </c>
      <c r="H191" s="14">
        <v>1087.2851000000001</v>
      </c>
      <c r="I191" s="15">
        <v>6.2899999999999998E-2</v>
      </c>
      <c r="J191" s="15">
        <v>8.9099999999999999E-2</v>
      </c>
      <c r="K191" s="15">
        <v>0.4088</v>
      </c>
      <c r="L191" s="18">
        <v>10.1782</v>
      </c>
      <c r="M191" s="18">
        <v>50.377400000000002</v>
      </c>
      <c r="N191" s="19">
        <v>351.92869999999999</v>
      </c>
      <c r="O191" s="18">
        <v>16.284099999999999</v>
      </c>
      <c r="P191" s="15" t="s">
        <v>44</v>
      </c>
      <c r="Q191" s="15">
        <v>8.8469999999999995</v>
      </c>
      <c r="R191" s="15">
        <v>0.31969999999999998</v>
      </c>
      <c r="S191" s="15">
        <v>3.8994</v>
      </c>
      <c r="T191" s="15">
        <v>7.4527999999999999</v>
      </c>
      <c r="U191" s="20">
        <v>4.9947999999999997</v>
      </c>
      <c r="V191" s="30">
        <f t="shared" si="4"/>
        <v>855.5</v>
      </c>
      <c r="W191" s="30">
        <f t="shared" si="5"/>
        <v>2361.1800000000012</v>
      </c>
    </row>
    <row r="192" spans="1:23" s="1" customFormat="1" ht="12.75" x14ac:dyDescent="0.2">
      <c r="A192" s="12">
        <v>32241</v>
      </c>
      <c r="B192" s="13" t="s">
        <v>227</v>
      </c>
      <c r="C192" s="14">
        <v>314</v>
      </c>
      <c r="D192" s="15">
        <v>6.71</v>
      </c>
      <c r="E192" s="15">
        <v>7.31</v>
      </c>
      <c r="F192" s="16">
        <v>100</v>
      </c>
      <c r="G192" s="17">
        <v>9.5310175797000003</v>
      </c>
      <c r="H192" s="14">
        <v>1293.3824</v>
      </c>
      <c r="I192" s="15">
        <v>5.7799999999999997E-2</v>
      </c>
      <c r="J192" s="15">
        <v>5.7799999999999997E-2</v>
      </c>
      <c r="K192" s="15">
        <v>0.38869999999999999</v>
      </c>
      <c r="L192" s="18">
        <v>9.8792000000000009</v>
      </c>
      <c r="M192" s="18">
        <v>40.882399999999997</v>
      </c>
      <c r="N192" s="19">
        <v>349.17540000000002</v>
      </c>
      <c r="O192" s="18">
        <v>14.6744</v>
      </c>
      <c r="P192" s="15" t="s">
        <v>44</v>
      </c>
      <c r="Q192" s="15">
        <v>11.3813</v>
      </c>
      <c r="R192" s="15">
        <v>0.33090000000000003</v>
      </c>
      <c r="S192" s="15">
        <v>3.4925999999999999</v>
      </c>
      <c r="T192" s="15">
        <v>10.2363</v>
      </c>
      <c r="U192" s="20">
        <v>3.6764999999999999</v>
      </c>
      <c r="V192" s="30">
        <f t="shared" si="4"/>
        <v>910.6</v>
      </c>
      <c r="W192" s="30">
        <f t="shared" si="5"/>
        <v>2513.2560000000017</v>
      </c>
    </row>
    <row r="193" spans="1:23" s="1" customFormat="1" ht="12.75" x14ac:dyDescent="0.2">
      <c r="A193" s="12">
        <v>32242</v>
      </c>
      <c r="B193" s="13" t="s">
        <v>228</v>
      </c>
      <c r="C193" s="14">
        <v>304</v>
      </c>
      <c r="D193" s="15">
        <v>6.7</v>
      </c>
      <c r="E193" s="15">
        <v>7.3</v>
      </c>
      <c r="F193" s="16">
        <v>100</v>
      </c>
      <c r="G193" s="17">
        <v>7.2163127726000003</v>
      </c>
      <c r="H193" s="14">
        <v>976.88919999999996</v>
      </c>
      <c r="I193" s="15">
        <v>5.1799999999999999E-2</v>
      </c>
      <c r="J193" s="15">
        <v>6.7299999999999999E-2</v>
      </c>
      <c r="K193" s="15">
        <v>0.51239999999999997</v>
      </c>
      <c r="L193" s="18">
        <v>9.3477999999999994</v>
      </c>
      <c r="M193" s="18">
        <v>38.6905</v>
      </c>
      <c r="N193" s="19">
        <v>262.45339999999999</v>
      </c>
      <c r="O193" s="18">
        <v>14.3323</v>
      </c>
      <c r="P193" s="15" t="s">
        <v>44</v>
      </c>
      <c r="Q193" s="15">
        <v>10.4762</v>
      </c>
      <c r="R193" s="15">
        <v>0.24329999999999999</v>
      </c>
      <c r="S193" s="15">
        <v>2.9243999999999999</v>
      </c>
      <c r="T193" s="15">
        <v>14.736000000000001</v>
      </c>
      <c r="U193" s="20">
        <v>2.9813999999999998</v>
      </c>
      <c r="V193" s="30">
        <f t="shared" si="4"/>
        <v>881.6</v>
      </c>
      <c r="W193" s="30">
        <f t="shared" si="5"/>
        <v>2468.4800000000005</v>
      </c>
    </row>
    <row r="194" spans="1:23" s="1" customFormat="1" ht="12.75" x14ac:dyDescent="0.2">
      <c r="A194" s="12">
        <v>32243</v>
      </c>
      <c r="B194" s="13" t="s">
        <v>229</v>
      </c>
      <c r="C194" s="14">
        <v>367</v>
      </c>
      <c r="D194" s="15">
        <v>6.94</v>
      </c>
      <c r="E194" s="15">
        <v>7.54</v>
      </c>
      <c r="F194" s="16">
        <v>100</v>
      </c>
      <c r="G194" s="17">
        <v>10.835230066299999</v>
      </c>
      <c r="H194" s="14">
        <v>1517.1802</v>
      </c>
      <c r="I194" s="15">
        <v>6.93E-2</v>
      </c>
      <c r="J194" s="15">
        <v>9.5899999999999999E-2</v>
      </c>
      <c r="K194" s="15">
        <v>0.48509999999999998</v>
      </c>
      <c r="L194" s="18">
        <v>12.2281</v>
      </c>
      <c r="M194" s="18">
        <v>50.991500000000002</v>
      </c>
      <c r="N194" s="19">
        <v>368.85390000000001</v>
      </c>
      <c r="O194" s="18">
        <v>17.281400000000001</v>
      </c>
      <c r="P194" s="15" t="s">
        <v>44</v>
      </c>
      <c r="Q194" s="15">
        <v>10.303800000000001</v>
      </c>
      <c r="R194" s="15">
        <v>0.36249999999999999</v>
      </c>
      <c r="S194" s="15">
        <v>3.5981000000000001</v>
      </c>
      <c r="T194" s="15">
        <v>26.417899999999999</v>
      </c>
      <c r="U194" s="20">
        <v>6.0340999999999996</v>
      </c>
      <c r="V194" s="30">
        <f t="shared" si="4"/>
        <v>1064.3</v>
      </c>
      <c r="W194" s="30">
        <f t="shared" si="5"/>
        <v>1958.3119999999994</v>
      </c>
    </row>
    <row r="195" spans="1:23" s="1" customFormat="1" ht="12.75" x14ac:dyDescent="0.2">
      <c r="A195" s="12">
        <v>32244</v>
      </c>
      <c r="B195" s="13" t="s">
        <v>230</v>
      </c>
      <c r="C195" s="14">
        <v>396</v>
      </c>
      <c r="D195" s="15">
        <v>6.98</v>
      </c>
      <c r="E195" s="15">
        <v>7.58</v>
      </c>
      <c r="F195" s="16">
        <v>100</v>
      </c>
      <c r="G195" s="17">
        <v>13.1109570736</v>
      </c>
      <c r="H195" s="14">
        <v>1936.5</v>
      </c>
      <c r="I195" s="15">
        <v>6.4699999999999994E-2</v>
      </c>
      <c r="J195" s="15">
        <v>8.2400000000000001E-2</v>
      </c>
      <c r="K195" s="15">
        <v>0.54120000000000001</v>
      </c>
      <c r="L195" s="18">
        <v>12.135300000000001</v>
      </c>
      <c r="M195" s="18">
        <v>55.129399999999997</v>
      </c>
      <c r="N195" s="19">
        <v>387.91180000000003</v>
      </c>
      <c r="O195" s="18">
        <v>14.7529</v>
      </c>
      <c r="P195" s="15" t="s">
        <v>39</v>
      </c>
      <c r="Q195" s="15">
        <v>12.535299999999999</v>
      </c>
      <c r="R195" s="15">
        <v>0.38819999999999999</v>
      </c>
      <c r="S195" s="15">
        <v>5.7058999999999997</v>
      </c>
      <c r="T195" s="15">
        <v>15.088200000000001</v>
      </c>
      <c r="U195" s="20">
        <v>6.1</v>
      </c>
      <c r="V195" s="30">
        <f t="shared" si="4"/>
        <v>1148.3999999999999</v>
      </c>
      <c r="W195" s="30">
        <f t="shared" si="5"/>
        <v>1929.3119999999992</v>
      </c>
    </row>
    <row r="196" spans="1:23" s="1" customFormat="1" ht="12.75" x14ac:dyDescent="0.2">
      <c r="A196" s="12">
        <v>32245</v>
      </c>
      <c r="B196" s="13" t="s">
        <v>231</v>
      </c>
      <c r="C196" s="14">
        <v>441</v>
      </c>
      <c r="D196" s="15">
        <v>7.06</v>
      </c>
      <c r="E196" s="15">
        <v>7.66</v>
      </c>
      <c r="F196" s="16">
        <v>100</v>
      </c>
      <c r="G196" s="17">
        <v>15.016763125400001</v>
      </c>
      <c r="H196" s="14">
        <v>2291.6010999999999</v>
      </c>
      <c r="I196" s="15">
        <v>6.3799999999999996E-2</v>
      </c>
      <c r="J196" s="15">
        <v>8.5099999999999995E-2</v>
      </c>
      <c r="K196" s="15">
        <v>0.54259999999999997</v>
      </c>
      <c r="L196" s="18">
        <v>8.7979000000000003</v>
      </c>
      <c r="M196" s="18">
        <v>46.978700000000003</v>
      </c>
      <c r="N196" s="19">
        <v>406.59039999999999</v>
      </c>
      <c r="O196" s="18">
        <v>14.5319</v>
      </c>
      <c r="P196" s="15" t="s">
        <v>44</v>
      </c>
      <c r="Q196" s="15">
        <v>11.5106</v>
      </c>
      <c r="R196" s="15">
        <v>0.35110000000000002</v>
      </c>
      <c r="S196" s="15">
        <v>3.4786999999999999</v>
      </c>
      <c r="T196" s="15">
        <v>5.1702000000000004</v>
      </c>
      <c r="U196" s="20">
        <v>5.7393999999999998</v>
      </c>
      <c r="V196" s="30">
        <f t="shared" si="4"/>
        <v>1278.8999999999999</v>
      </c>
      <c r="W196" s="30">
        <f t="shared" si="5"/>
        <v>1739.3039999999992</v>
      </c>
    </row>
    <row r="197" spans="1:23" s="1" customFormat="1" ht="12.75" x14ac:dyDescent="0.2">
      <c r="A197" s="12">
        <v>32246</v>
      </c>
      <c r="B197" s="13" t="s">
        <v>232</v>
      </c>
      <c r="C197" s="14">
        <v>359</v>
      </c>
      <c r="D197" s="15">
        <v>7</v>
      </c>
      <c r="E197" s="15">
        <v>7.6</v>
      </c>
      <c r="F197" s="16">
        <v>100</v>
      </c>
      <c r="G197" s="17">
        <v>11.372450972099999</v>
      </c>
      <c r="H197" s="14">
        <v>1697.6782000000001</v>
      </c>
      <c r="I197" s="15">
        <v>7.8E-2</v>
      </c>
      <c r="J197" s="15">
        <v>8.3500000000000005E-2</v>
      </c>
      <c r="K197" s="15">
        <v>0.34520000000000001</v>
      </c>
      <c r="L197" s="18">
        <v>9.3597000000000001</v>
      </c>
      <c r="M197" s="18">
        <v>50.3675</v>
      </c>
      <c r="N197" s="19">
        <v>325.529</v>
      </c>
      <c r="O197" s="18">
        <v>15.517799999999999</v>
      </c>
      <c r="P197" s="15" t="s">
        <v>44</v>
      </c>
      <c r="Q197" s="15">
        <v>9.6992999999999991</v>
      </c>
      <c r="R197" s="15">
        <v>0.43990000000000001</v>
      </c>
      <c r="S197" s="15">
        <v>4.9108999999999998</v>
      </c>
      <c r="T197" s="15">
        <v>14.5434</v>
      </c>
      <c r="U197" s="20">
        <v>6.8151000000000002</v>
      </c>
      <c r="V197" s="30">
        <f t="shared" si="4"/>
        <v>1041.0999999999999</v>
      </c>
      <c r="W197" s="30">
        <f t="shared" si="5"/>
        <v>1665.7600000000014</v>
      </c>
    </row>
    <row r="198" spans="1:23" s="1" customFormat="1" ht="12.75" x14ac:dyDescent="0.2">
      <c r="A198" s="12">
        <v>32247</v>
      </c>
      <c r="B198" s="13" t="s">
        <v>233</v>
      </c>
      <c r="C198" s="14">
        <v>381</v>
      </c>
      <c r="D198" s="15">
        <v>7.1</v>
      </c>
      <c r="E198" s="15">
        <v>7.7</v>
      </c>
      <c r="F198" s="16">
        <v>100</v>
      </c>
      <c r="G198" s="17">
        <v>13.5575439604</v>
      </c>
      <c r="H198" s="14">
        <v>2037.0450000000001</v>
      </c>
      <c r="I198" s="15">
        <v>8.5699999999999998E-2</v>
      </c>
      <c r="J198" s="15">
        <v>9.0999999999999998E-2</v>
      </c>
      <c r="K198" s="15">
        <v>0.39610000000000001</v>
      </c>
      <c r="L198" s="18">
        <v>12.5214</v>
      </c>
      <c r="M198" s="18">
        <v>44.951799999999999</v>
      </c>
      <c r="N198" s="19">
        <v>385.42290000000003</v>
      </c>
      <c r="O198" s="18">
        <v>16.423999999999999</v>
      </c>
      <c r="P198" s="15" t="s">
        <v>44</v>
      </c>
      <c r="Q198" s="15">
        <v>10.396100000000001</v>
      </c>
      <c r="R198" s="15">
        <v>0.43359999999999999</v>
      </c>
      <c r="S198" s="15">
        <v>5.2784000000000004</v>
      </c>
      <c r="T198" s="15">
        <v>21.8415</v>
      </c>
      <c r="U198" s="20">
        <v>7.5213999999999999</v>
      </c>
      <c r="V198" s="30">
        <f t="shared" si="4"/>
        <v>1104.8999999999999</v>
      </c>
      <c r="W198" s="30">
        <f t="shared" si="5"/>
        <v>1325.8799999999987</v>
      </c>
    </row>
    <row r="199" spans="1:23" s="1" customFormat="1" ht="12.75" x14ac:dyDescent="0.2">
      <c r="A199" s="12">
        <v>32248</v>
      </c>
      <c r="B199" s="13" t="s">
        <v>234</v>
      </c>
      <c r="C199" s="14">
        <v>357</v>
      </c>
      <c r="D199" s="15">
        <v>7.09</v>
      </c>
      <c r="E199" s="15">
        <v>7.69</v>
      </c>
      <c r="F199" s="16">
        <v>100</v>
      </c>
      <c r="G199" s="17">
        <v>11.7024461761</v>
      </c>
      <c r="H199" s="14">
        <v>1822.088</v>
      </c>
      <c r="I199" s="15">
        <v>8.3500000000000005E-2</v>
      </c>
      <c r="J199" s="15">
        <v>8.9099999999999999E-2</v>
      </c>
      <c r="K199" s="15">
        <v>1.0746</v>
      </c>
      <c r="L199" s="18">
        <v>20.696000000000002</v>
      </c>
      <c r="M199" s="18">
        <v>33.6693</v>
      </c>
      <c r="N199" s="19">
        <v>295.89640000000003</v>
      </c>
      <c r="O199" s="18">
        <v>18.179300000000001</v>
      </c>
      <c r="P199" s="15" t="s">
        <v>44</v>
      </c>
      <c r="Q199" s="15">
        <v>9.1704000000000008</v>
      </c>
      <c r="R199" s="15">
        <v>0.37309999999999999</v>
      </c>
      <c r="S199" s="15">
        <v>4.1592000000000002</v>
      </c>
      <c r="T199" s="15">
        <v>19.1203</v>
      </c>
      <c r="U199" s="20">
        <v>7.3775000000000004</v>
      </c>
      <c r="V199" s="30">
        <f t="shared" si="4"/>
        <v>1035.3</v>
      </c>
      <c r="W199" s="30">
        <f t="shared" si="5"/>
        <v>1283.7719999999983</v>
      </c>
    </row>
    <row r="200" spans="1:23" s="1" customFormat="1" ht="12.75" x14ac:dyDescent="0.2">
      <c r="A200" s="12">
        <v>32249</v>
      </c>
      <c r="B200" s="13" t="s">
        <v>235</v>
      </c>
      <c r="C200" s="14">
        <v>397</v>
      </c>
      <c r="D200" s="15">
        <v>7.16</v>
      </c>
      <c r="E200" s="15">
        <v>7.76</v>
      </c>
      <c r="F200" s="16">
        <v>100</v>
      </c>
      <c r="G200" s="17">
        <v>13.7924618846</v>
      </c>
      <c r="H200" s="14">
        <v>2059.2473</v>
      </c>
      <c r="I200" s="15">
        <v>8.2400000000000001E-2</v>
      </c>
      <c r="J200" s="15">
        <v>0.1099</v>
      </c>
      <c r="K200" s="15">
        <v>0.32419999999999999</v>
      </c>
      <c r="L200" s="18">
        <v>9.3846000000000007</v>
      </c>
      <c r="M200" s="18">
        <v>62.857100000000003</v>
      </c>
      <c r="N200" s="19">
        <v>394</v>
      </c>
      <c r="O200" s="18">
        <v>27.714300000000001</v>
      </c>
      <c r="P200" s="15" t="s">
        <v>44</v>
      </c>
      <c r="Q200" s="15">
        <v>11.8956</v>
      </c>
      <c r="R200" s="15">
        <v>0.51100000000000001</v>
      </c>
      <c r="S200" s="15">
        <v>10.0055</v>
      </c>
      <c r="T200" s="15">
        <v>15.9176</v>
      </c>
      <c r="U200" s="20">
        <v>5.4340999999999999</v>
      </c>
      <c r="V200" s="30">
        <f t="shared" si="4"/>
        <v>1151.3</v>
      </c>
      <c r="W200" s="30">
        <f t="shared" si="5"/>
        <v>1105.248000000001</v>
      </c>
    </row>
    <row r="201" spans="1:23" s="1" customFormat="1" ht="12.75" x14ac:dyDescent="0.2">
      <c r="A201" s="12">
        <v>32250</v>
      </c>
      <c r="B201" s="13" t="s">
        <v>236</v>
      </c>
      <c r="C201" s="14">
        <v>432</v>
      </c>
      <c r="D201" s="15">
        <v>7.19</v>
      </c>
      <c r="E201" s="15">
        <v>7.79</v>
      </c>
      <c r="F201" s="16">
        <v>100</v>
      </c>
      <c r="G201" s="17">
        <v>15.929600326099999</v>
      </c>
      <c r="H201" s="14">
        <v>2582.9499999999998</v>
      </c>
      <c r="I201" s="15">
        <v>8.3299999999999999E-2</v>
      </c>
      <c r="J201" s="15">
        <v>9.4399999999999998E-2</v>
      </c>
      <c r="K201" s="15">
        <v>0.33329999999999999</v>
      </c>
      <c r="L201" s="18">
        <v>13.3611</v>
      </c>
      <c r="M201" s="18">
        <v>69.022199999999998</v>
      </c>
      <c r="N201" s="19">
        <v>335.41109999999998</v>
      </c>
      <c r="O201" s="18">
        <v>21.75</v>
      </c>
      <c r="P201" s="15" t="s">
        <v>44</v>
      </c>
      <c r="Q201" s="15">
        <v>9.8389000000000006</v>
      </c>
      <c r="R201" s="15">
        <v>0.38890000000000002</v>
      </c>
      <c r="S201" s="15">
        <v>7.3277999999999999</v>
      </c>
      <c r="T201" s="15">
        <v>15.644399999999999</v>
      </c>
      <c r="U201" s="20">
        <v>7.2443999999999997</v>
      </c>
      <c r="V201" s="30">
        <f t="shared" si="4"/>
        <v>1252.8</v>
      </c>
      <c r="W201" s="30">
        <f t="shared" si="5"/>
        <v>1052.3519999999999</v>
      </c>
    </row>
    <row r="202" spans="1:23" s="1" customFormat="1" ht="12.75" x14ac:dyDescent="0.2">
      <c r="A202" s="12">
        <v>32251</v>
      </c>
      <c r="B202" s="13" t="s">
        <v>237</v>
      </c>
      <c r="C202" s="14">
        <v>402</v>
      </c>
      <c r="D202" s="15">
        <v>7.21</v>
      </c>
      <c r="E202" s="15">
        <v>7.81</v>
      </c>
      <c r="F202" s="16">
        <v>100</v>
      </c>
      <c r="G202" s="17">
        <v>16.565449924700001</v>
      </c>
      <c r="H202" s="14">
        <v>2670.2734999999998</v>
      </c>
      <c r="I202" s="15">
        <v>7.6600000000000001E-2</v>
      </c>
      <c r="J202" s="15">
        <v>0.10390000000000001</v>
      </c>
      <c r="K202" s="15">
        <v>0.28449999999999998</v>
      </c>
      <c r="L202" s="18">
        <v>8.6542999999999992</v>
      </c>
      <c r="M202" s="18">
        <v>48.616</v>
      </c>
      <c r="N202" s="19">
        <v>365.32819999999998</v>
      </c>
      <c r="O202" s="18">
        <v>23.238499999999998</v>
      </c>
      <c r="P202" s="15" t="s">
        <v>44</v>
      </c>
      <c r="Q202" s="15">
        <v>10.355600000000001</v>
      </c>
      <c r="R202" s="15">
        <v>0.4158</v>
      </c>
      <c r="S202" s="15">
        <v>6.0885999999999996</v>
      </c>
      <c r="T202" s="15">
        <v>15.382899999999999</v>
      </c>
      <c r="U202" s="20">
        <v>7.0076999999999998</v>
      </c>
      <c r="V202" s="30">
        <f t="shared" si="4"/>
        <v>1165.8</v>
      </c>
      <c r="W202" s="30">
        <f t="shared" si="5"/>
        <v>886.00800000000174</v>
      </c>
    </row>
    <row r="203" spans="1:23" s="1" customFormat="1" ht="12.75" x14ac:dyDescent="0.2">
      <c r="A203" s="12">
        <v>32252</v>
      </c>
      <c r="B203" s="13" t="s">
        <v>238</v>
      </c>
      <c r="C203" s="14">
        <v>424</v>
      </c>
      <c r="D203" s="15">
        <v>7.24</v>
      </c>
      <c r="E203" s="15">
        <v>7.84</v>
      </c>
      <c r="F203" s="16">
        <v>100</v>
      </c>
      <c r="G203" s="17">
        <v>15.0644766544</v>
      </c>
      <c r="H203" s="14">
        <v>2372.7413999999999</v>
      </c>
      <c r="I203" s="15">
        <v>5.8999999999999997E-2</v>
      </c>
      <c r="J203" s="15">
        <v>7.51E-2</v>
      </c>
      <c r="K203" s="15">
        <v>0.27360000000000001</v>
      </c>
      <c r="L203" s="18">
        <v>8.9055999999999997</v>
      </c>
      <c r="M203" s="18">
        <v>77.376599999999996</v>
      </c>
      <c r="N203" s="19">
        <v>356.10520000000002</v>
      </c>
      <c r="O203" s="18">
        <v>19.549399999999999</v>
      </c>
      <c r="P203" s="15" t="s">
        <v>44</v>
      </c>
      <c r="Q203" s="15">
        <v>8.0097000000000005</v>
      </c>
      <c r="R203" s="15">
        <v>0.3916</v>
      </c>
      <c r="S203" s="15">
        <v>4.2811000000000003</v>
      </c>
      <c r="T203" s="15">
        <v>14.0129</v>
      </c>
      <c r="U203" s="20">
        <v>5.0911999999999997</v>
      </c>
      <c r="V203" s="30">
        <f t="shared" ref="V203:V240" si="6">IF(C203&lt;250,(3.6709*C203)-188.25,C203*2.9)</f>
        <v>1229.5999999999999</v>
      </c>
      <c r="W203" s="30">
        <f t="shared" ref="W203:W240" si="7">MAX(0,(V203*(Target-E203)*2*1.5*(Depth/6)))</f>
        <v>786.94400000000064</v>
      </c>
    </row>
    <row r="204" spans="1:23" s="1" customFormat="1" ht="12.75" x14ac:dyDescent="0.2">
      <c r="A204" s="12">
        <v>32253</v>
      </c>
      <c r="B204" s="13" t="s">
        <v>239</v>
      </c>
      <c r="C204" s="14">
        <v>459</v>
      </c>
      <c r="D204" s="15">
        <v>7.14</v>
      </c>
      <c r="E204" s="15">
        <v>7.74</v>
      </c>
      <c r="F204" s="16">
        <v>100</v>
      </c>
      <c r="G204" s="17">
        <v>18.620110143800002</v>
      </c>
      <c r="H204" s="14">
        <v>2893.5934000000002</v>
      </c>
      <c r="I204" s="15">
        <v>6.83E-2</v>
      </c>
      <c r="J204" s="15">
        <v>8.5400000000000004E-2</v>
      </c>
      <c r="K204" s="15">
        <v>0.29039999999999999</v>
      </c>
      <c r="L204" s="18">
        <v>9.5045999999999999</v>
      </c>
      <c r="M204" s="18">
        <v>60.193600000000004</v>
      </c>
      <c r="N204" s="19">
        <v>474.59</v>
      </c>
      <c r="O204" s="18">
        <v>17.2608</v>
      </c>
      <c r="P204" s="15" t="s">
        <v>39</v>
      </c>
      <c r="Q204" s="15">
        <v>9.8633000000000006</v>
      </c>
      <c r="R204" s="15">
        <v>0.48409999999999997</v>
      </c>
      <c r="S204" s="15">
        <v>5.3132000000000001</v>
      </c>
      <c r="T204" s="15">
        <v>10.6891</v>
      </c>
      <c r="U204" s="20">
        <v>6.008</v>
      </c>
      <c r="V204" s="30">
        <f t="shared" si="6"/>
        <v>1331.1</v>
      </c>
      <c r="W204" s="30">
        <f t="shared" si="7"/>
        <v>1384.3439999999985</v>
      </c>
    </row>
    <row r="205" spans="1:23" s="1" customFormat="1" ht="12.75" x14ac:dyDescent="0.2">
      <c r="A205" s="12">
        <v>32254</v>
      </c>
      <c r="B205" s="13" t="s">
        <v>240</v>
      </c>
      <c r="C205" s="14">
        <v>327</v>
      </c>
      <c r="D205" s="15">
        <v>7.07</v>
      </c>
      <c r="E205" s="15">
        <v>7.67</v>
      </c>
      <c r="F205" s="16">
        <v>100</v>
      </c>
      <c r="G205" s="17">
        <v>15.1891639409</v>
      </c>
      <c r="H205" s="14">
        <v>2249.6379999999999</v>
      </c>
      <c r="I205" s="15">
        <v>6.7900000000000002E-2</v>
      </c>
      <c r="J205" s="15">
        <v>9.6199999999999994E-2</v>
      </c>
      <c r="K205" s="15">
        <v>0.31109999999999999</v>
      </c>
      <c r="L205" s="18">
        <v>9.3325999999999993</v>
      </c>
      <c r="M205" s="18">
        <v>62.222900000000003</v>
      </c>
      <c r="N205" s="19">
        <v>448.37099999999998</v>
      </c>
      <c r="O205" s="18">
        <v>17.9864</v>
      </c>
      <c r="P205" s="15" t="s">
        <v>39</v>
      </c>
      <c r="Q205" s="15">
        <v>10.3507</v>
      </c>
      <c r="R205" s="15">
        <v>0.41289999999999999</v>
      </c>
      <c r="S205" s="15">
        <v>5.8654000000000002</v>
      </c>
      <c r="T205" s="15">
        <v>30.741</v>
      </c>
      <c r="U205" s="20">
        <v>6.431</v>
      </c>
      <c r="V205" s="30">
        <f t="shared" si="6"/>
        <v>948.3</v>
      </c>
      <c r="W205" s="30">
        <f t="shared" si="7"/>
        <v>1251.7560000000003</v>
      </c>
    </row>
    <row r="206" spans="1:23" s="1" customFormat="1" ht="12.75" x14ac:dyDescent="0.2">
      <c r="A206" s="12">
        <v>32255</v>
      </c>
      <c r="B206" s="13" t="s">
        <v>241</v>
      </c>
      <c r="C206" s="14">
        <v>341</v>
      </c>
      <c r="D206" s="15">
        <v>7.11</v>
      </c>
      <c r="E206" s="15">
        <v>7.71</v>
      </c>
      <c r="F206" s="16">
        <v>100</v>
      </c>
      <c r="G206" s="17">
        <v>10.253734812699999</v>
      </c>
      <c r="H206" s="14">
        <v>1433.3422</v>
      </c>
      <c r="I206" s="15">
        <v>6.4000000000000001E-2</v>
      </c>
      <c r="J206" s="15">
        <v>9.06E-2</v>
      </c>
      <c r="K206" s="15">
        <v>0.39979999999999999</v>
      </c>
      <c r="L206" s="18">
        <v>12.793200000000001</v>
      </c>
      <c r="M206" s="18">
        <v>44.408299999999997</v>
      </c>
      <c r="N206" s="19">
        <v>352.46800000000002</v>
      </c>
      <c r="O206" s="18">
        <v>25.1706</v>
      </c>
      <c r="P206" s="15" t="s">
        <v>44</v>
      </c>
      <c r="Q206" s="15">
        <v>8.2622999999999998</v>
      </c>
      <c r="R206" s="15">
        <v>0.57569999999999999</v>
      </c>
      <c r="S206" s="15">
        <v>5.2131999999999996</v>
      </c>
      <c r="T206" s="15">
        <v>13.672700000000001</v>
      </c>
      <c r="U206" s="20">
        <v>4.9733000000000001</v>
      </c>
      <c r="V206" s="30">
        <f t="shared" si="6"/>
        <v>988.9</v>
      </c>
      <c r="W206" s="30">
        <f t="shared" si="7"/>
        <v>1147.124</v>
      </c>
    </row>
    <row r="207" spans="1:23" s="1" customFormat="1" ht="12.75" x14ac:dyDescent="0.2">
      <c r="A207" s="12">
        <v>32256</v>
      </c>
      <c r="B207" s="13" t="s">
        <v>242</v>
      </c>
      <c r="C207" s="14">
        <v>314</v>
      </c>
      <c r="D207" s="15">
        <v>7.16</v>
      </c>
      <c r="E207" s="15">
        <v>7.76</v>
      </c>
      <c r="F207" s="16">
        <v>100</v>
      </c>
      <c r="G207" s="17">
        <v>10.567342591999999</v>
      </c>
      <c r="H207" s="14">
        <v>1548.423</v>
      </c>
      <c r="I207" s="15">
        <v>7.3800000000000004E-2</v>
      </c>
      <c r="J207" s="15">
        <v>8.4400000000000003E-2</v>
      </c>
      <c r="K207" s="15">
        <v>0.34810000000000002</v>
      </c>
      <c r="L207" s="18">
        <v>9.8840000000000003</v>
      </c>
      <c r="M207" s="18">
        <v>50.828099999999999</v>
      </c>
      <c r="N207" s="19">
        <v>318.72359999999998</v>
      </c>
      <c r="O207" s="18">
        <v>16.940899999999999</v>
      </c>
      <c r="P207" s="15" t="s">
        <v>44</v>
      </c>
      <c r="Q207" s="15">
        <v>8.9398999999999997</v>
      </c>
      <c r="R207" s="15">
        <v>0.44829999999999998</v>
      </c>
      <c r="S207" s="15">
        <v>4.6466000000000003</v>
      </c>
      <c r="T207" s="15">
        <v>10.764799999999999</v>
      </c>
      <c r="U207" s="20">
        <v>6.1551</v>
      </c>
      <c r="V207" s="30">
        <f t="shared" si="6"/>
        <v>910.6</v>
      </c>
      <c r="W207" s="30">
        <f t="shared" si="7"/>
        <v>874.17600000000084</v>
      </c>
    </row>
    <row r="208" spans="1:23" s="1" customFormat="1" ht="12.75" x14ac:dyDescent="0.2">
      <c r="A208" s="12">
        <v>32257</v>
      </c>
      <c r="B208" s="13" t="s">
        <v>243</v>
      </c>
      <c r="C208" s="14">
        <v>407</v>
      </c>
      <c r="D208" s="15">
        <v>7.17</v>
      </c>
      <c r="E208" s="15">
        <v>7.77</v>
      </c>
      <c r="F208" s="16">
        <v>100</v>
      </c>
      <c r="G208" s="17">
        <v>11.7209089866</v>
      </c>
      <c r="H208" s="14">
        <v>1786.2846</v>
      </c>
      <c r="I208" s="15">
        <v>6.93E-2</v>
      </c>
      <c r="J208" s="15">
        <v>8.5300000000000001E-2</v>
      </c>
      <c r="K208" s="15">
        <v>0.38379999999999997</v>
      </c>
      <c r="L208" s="18">
        <v>12.7719</v>
      </c>
      <c r="M208" s="18">
        <v>45.255899999999997</v>
      </c>
      <c r="N208" s="19">
        <v>316.19400000000002</v>
      </c>
      <c r="O208" s="18">
        <v>16.721699999999998</v>
      </c>
      <c r="P208" s="15" t="s">
        <v>44</v>
      </c>
      <c r="Q208" s="15">
        <v>8.8538999999999994</v>
      </c>
      <c r="R208" s="15">
        <v>0.43709999999999999</v>
      </c>
      <c r="S208" s="15">
        <v>3.7206999999999999</v>
      </c>
      <c r="T208" s="15">
        <v>17.3401</v>
      </c>
      <c r="U208" s="20">
        <v>5.4904000000000002</v>
      </c>
      <c r="V208" s="30">
        <f t="shared" si="6"/>
        <v>1180.3</v>
      </c>
      <c r="W208" s="30">
        <f t="shared" si="7"/>
        <v>1085.876000000002</v>
      </c>
    </row>
    <row r="209" spans="1:23" s="1" customFormat="1" ht="12.75" x14ac:dyDescent="0.2">
      <c r="A209" s="12">
        <v>32258</v>
      </c>
      <c r="B209" s="13" t="s">
        <v>244</v>
      </c>
      <c r="C209" s="14">
        <v>389</v>
      </c>
      <c r="D209" s="15">
        <v>7.17</v>
      </c>
      <c r="E209" s="15">
        <v>7.77</v>
      </c>
      <c r="F209" s="16">
        <v>100</v>
      </c>
      <c r="G209" s="17">
        <v>15.3623225697</v>
      </c>
      <c r="H209" s="14">
        <v>2438.1374999999998</v>
      </c>
      <c r="I209" s="15">
        <v>6.0999999999999999E-2</v>
      </c>
      <c r="J209" s="15">
        <v>8.3099999999999993E-2</v>
      </c>
      <c r="K209" s="15">
        <v>0.27160000000000001</v>
      </c>
      <c r="L209" s="18">
        <v>7.9379</v>
      </c>
      <c r="M209" s="18">
        <v>76.441199999999995</v>
      </c>
      <c r="N209" s="19">
        <v>351.35809999999998</v>
      </c>
      <c r="O209" s="18">
        <v>24.7118</v>
      </c>
      <c r="P209" s="15" t="s">
        <v>44</v>
      </c>
      <c r="Q209" s="15">
        <v>10.959</v>
      </c>
      <c r="R209" s="15">
        <v>0.48230000000000001</v>
      </c>
      <c r="S209" s="15">
        <v>7.2228000000000003</v>
      </c>
      <c r="T209" s="15">
        <v>6.7683</v>
      </c>
      <c r="U209" s="20">
        <v>5.0388000000000002</v>
      </c>
      <c r="V209" s="30">
        <f t="shared" si="6"/>
        <v>1128.0999999999999</v>
      </c>
      <c r="W209" s="30">
        <f t="shared" si="7"/>
        <v>1037.8520000000019</v>
      </c>
    </row>
    <row r="210" spans="1:23" s="1" customFormat="1" ht="12.75" x14ac:dyDescent="0.2">
      <c r="A210" s="12">
        <v>32259</v>
      </c>
      <c r="B210" s="13" t="s">
        <v>245</v>
      </c>
      <c r="C210" s="14">
        <v>392</v>
      </c>
      <c r="D210" s="15">
        <v>7.2</v>
      </c>
      <c r="E210" s="15">
        <v>7.8</v>
      </c>
      <c r="F210" s="16">
        <v>100</v>
      </c>
      <c r="G210" s="17">
        <v>12.841987204</v>
      </c>
      <c r="H210" s="14">
        <v>1923.8612000000001</v>
      </c>
      <c r="I210" s="15">
        <v>6.3600000000000004E-2</v>
      </c>
      <c r="J210" s="15">
        <v>0.10059999999999999</v>
      </c>
      <c r="K210" s="15">
        <v>0.37609999999999999</v>
      </c>
      <c r="L210" s="18">
        <v>9.5550999999999995</v>
      </c>
      <c r="M210" s="18">
        <v>63.877099999999999</v>
      </c>
      <c r="N210" s="19">
        <v>362.8972</v>
      </c>
      <c r="O210" s="18">
        <v>25.5244</v>
      </c>
      <c r="P210" s="15" t="s">
        <v>44</v>
      </c>
      <c r="Q210" s="15">
        <v>7.9926000000000004</v>
      </c>
      <c r="R210" s="15">
        <v>0.46610000000000001</v>
      </c>
      <c r="S210" s="15">
        <v>6.7001999999999997</v>
      </c>
      <c r="T210" s="15">
        <v>6.2287999999999997</v>
      </c>
      <c r="U210" s="20">
        <v>5.4343000000000004</v>
      </c>
      <c r="V210" s="30">
        <f t="shared" si="6"/>
        <v>1136.8</v>
      </c>
      <c r="W210" s="30">
        <f t="shared" si="7"/>
        <v>909.44000000000074</v>
      </c>
    </row>
    <row r="211" spans="1:23" s="1" customFormat="1" ht="12.75" x14ac:dyDescent="0.2">
      <c r="A211" s="12">
        <v>32260</v>
      </c>
      <c r="B211" s="13" t="s">
        <v>246</v>
      </c>
      <c r="C211" s="14">
        <v>355</v>
      </c>
      <c r="D211" s="15">
        <v>7.23</v>
      </c>
      <c r="E211" s="15">
        <v>7.83</v>
      </c>
      <c r="F211" s="16">
        <v>100</v>
      </c>
      <c r="G211" s="17">
        <v>13.3321666104</v>
      </c>
      <c r="H211" s="14">
        <v>2147.6502</v>
      </c>
      <c r="I211" s="15">
        <v>4.8300000000000003E-2</v>
      </c>
      <c r="J211" s="15">
        <v>8.0500000000000002E-2</v>
      </c>
      <c r="K211" s="15">
        <v>0.38090000000000002</v>
      </c>
      <c r="L211" s="18">
        <v>8.1920999999999999</v>
      </c>
      <c r="M211" s="18">
        <v>64.865899999999996</v>
      </c>
      <c r="N211" s="19">
        <v>286.81869999999998</v>
      </c>
      <c r="O211" s="18">
        <v>25.262899999999998</v>
      </c>
      <c r="P211" s="15" t="s">
        <v>44</v>
      </c>
      <c r="Q211" s="15">
        <v>8.6105</v>
      </c>
      <c r="R211" s="15">
        <v>0.36480000000000001</v>
      </c>
      <c r="S211" s="15">
        <v>5.3326000000000002</v>
      </c>
      <c r="T211" s="15">
        <v>6.5236000000000001</v>
      </c>
      <c r="U211" s="20">
        <v>3.8573</v>
      </c>
      <c r="V211" s="30">
        <f t="shared" si="6"/>
        <v>1029.5</v>
      </c>
      <c r="W211" s="30">
        <f t="shared" si="7"/>
        <v>700.05999999999972</v>
      </c>
    </row>
    <row r="212" spans="1:23" s="1" customFormat="1" ht="12.75" x14ac:dyDescent="0.2">
      <c r="A212" s="12">
        <v>32261</v>
      </c>
      <c r="B212" s="13" t="s">
        <v>247</v>
      </c>
      <c r="C212" s="14">
        <v>430</v>
      </c>
      <c r="D212" s="15">
        <v>7.12</v>
      </c>
      <c r="E212" s="15">
        <v>7.72</v>
      </c>
      <c r="F212" s="16">
        <v>100</v>
      </c>
      <c r="G212" s="17">
        <v>14.85105884</v>
      </c>
      <c r="H212" s="14">
        <v>2259.2806999999998</v>
      </c>
      <c r="I212" s="15">
        <v>6.9599999999999995E-2</v>
      </c>
      <c r="J212" s="15">
        <v>6.9599999999999995E-2</v>
      </c>
      <c r="K212" s="15">
        <v>0.28999999999999998</v>
      </c>
      <c r="L212" s="18">
        <v>9.3560999999999996</v>
      </c>
      <c r="M212" s="18">
        <v>80.162400000000005</v>
      </c>
      <c r="N212" s="19">
        <v>396.89679999999998</v>
      </c>
      <c r="O212" s="18">
        <v>21.0093</v>
      </c>
      <c r="P212" s="15" t="s">
        <v>39</v>
      </c>
      <c r="Q212" s="15">
        <v>9.5765999999999991</v>
      </c>
      <c r="R212" s="15">
        <v>0.55100000000000005</v>
      </c>
      <c r="S212" s="15">
        <v>7.2389999999999999</v>
      </c>
      <c r="T212" s="15">
        <v>16.3109</v>
      </c>
      <c r="U212" s="20">
        <v>5.2262000000000004</v>
      </c>
      <c r="V212" s="30">
        <f t="shared" si="6"/>
        <v>1247</v>
      </c>
      <c r="W212" s="30">
        <f t="shared" si="7"/>
        <v>1396.6400000000012</v>
      </c>
    </row>
    <row r="213" spans="1:23" s="1" customFormat="1" ht="12.75" x14ac:dyDescent="0.2">
      <c r="A213" s="12">
        <v>32262</v>
      </c>
      <c r="B213" s="13" t="s">
        <v>248</v>
      </c>
      <c r="C213" s="14">
        <v>424</v>
      </c>
      <c r="D213" s="15">
        <v>7.16</v>
      </c>
      <c r="E213" s="15">
        <v>7.76</v>
      </c>
      <c r="F213" s="16">
        <v>100</v>
      </c>
      <c r="G213" s="17">
        <v>14.913690728500001</v>
      </c>
      <c r="H213" s="14">
        <v>2255.2721000000001</v>
      </c>
      <c r="I213" s="15">
        <v>6.8000000000000005E-2</v>
      </c>
      <c r="J213" s="15">
        <v>6.8000000000000005E-2</v>
      </c>
      <c r="K213" s="15">
        <v>0.24379999999999999</v>
      </c>
      <c r="L213" s="18">
        <v>10.3628</v>
      </c>
      <c r="M213" s="18">
        <v>64.926299999999998</v>
      </c>
      <c r="N213" s="19">
        <v>411.26420000000002</v>
      </c>
      <c r="O213" s="18">
        <v>19.370699999999999</v>
      </c>
      <c r="P213" s="15" t="s">
        <v>39</v>
      </c>
      <c r="Q213" s="15">
        <v>10.0397</v>
      </c>
      <c r="R213" s="15">
        <v>0.58960000000000001</v>
      </c>
      <c r="S213" s="15">
        <v>7.1542000000000003</v>
      </c>
      <c r="T213" s="15">
        <v>13.752800000000001</v>
      </c>
      <c r="U213" s="20">
        <v>5.3174999999999999</v>
      </c>
      <c r="V213" s="30">
        <f t="shared" si="6"/>
        <v>1229.5999999999999</v>
      </c>
      <c r="W213" s="30">
        <f t="shared" si="7"/>
        <v>1180.4160000000006</v>
      </c>
    </row>
    <row r="214" spans="1:23" s="1" customFormat="1" ht="12.75" x14ac:dyDescent="0.2">
      <c r="A214" s="12">
        <v>32263</v>
      </c>
      <c r="B214" s="13" t="s">
        <v>249</v>
      </c>
      <c r="C214" s="14">
        <v>485</v>
      </c>
      <c r="D214" s="15">
        <v>7.14</v>
      </c>
      <c r="E214" s="15">
        <v>7.74</v>
      </c>
      <c r="F214" s="16">
        <v>100</v>
      </c>
      <c r="G214" s="17">
        <v>16.239871703999999</v>
      </c>
      <c r="H214" s="14">
        <v>2518.4436000000001</v>
      </c>
      <c r="I214" s="15">
        <v>7.3499999999999996E-2</v>
      </c>
      <c r="J214" s="15">
        <v>7.9699999999999993E-2</v>
      </c>
      <c r="K214" s="15">
        <v>0.30020000000000002</v>
      </c>
      <c r="L214" s="18">
        <v>13.204700000000001</v>
      </c>
      <c r="M214" s="18">
        <v>79.405600000000007</v>
      </c>
      <c r="N214" s="19">
        <v>407.0711</v>
      </c>
      <c r="O214" s="18">
        <v>29.332100000000001</v>
      </c>
      <c r="P214" s="15" t="s">
        <v>39</v>
      </c>
      <c r="Q214" s="15">
        <v>11.911799999999999</v>
      </c>
      <c r="R214" s="15">
        <v>0.55759999999999998</v>
      </c>
      <c r="S214" s="15">
        <v>9.5832999999999995</v>
      </c>
      <c r="T214" s="15">
        <v>13.952199999999999</v>
      </c>
      <c r="U214" s="20">
        <v>6.3113000000000001</v>
      </c>
      <c r="V214" s="30">
        <f t="shared" si="6"/>
        <v>1406.5</v>
      </c>
      <c r="W214" s="30">
        <f t="shared" si="7"/>
        <v>1462.7599999999989</v>
      </c>
    </row>
    <row r="215" spans="1:23" s="1" customFormat="1" ht="12.75" x14ac:dyDescent="0.2">
      <c r="A215" s="12">
        <v>32264</v>
      </c>
      <c r="B215" s="13" t="s">
        <v>250</v>
      </c>
      <c r="C215" s="14">
        <v>425</v>
      </c>
      <c r="D215" s="15">
        <v>7.31</v>
      </c>
      <c r="E215" s="15">
        <v>7.91</v>
      </c>
      <c r="F215" s="16">
        <v>100</v>
      </c>
      <c r="G215" s="17">
        <v>18.999877358399999</v>
      </c>
      <c r="H215" s="14">
        <v>3091.2973000000002</v>
      </c>
      <c r="I215" s="15">
        <v>5.57E-2</v>
      </c>
      <c r="J215" s="15">
        <v>6.6799999999999998E-2</v>
      </c>
      <c r="K215" s="15">
        <v>0.2339</v>
      </c>
      <c r="L215" s="18">
        <v>6.3251999999999997</v>
      </c>
      <c r="M215" s="18">
        <v>86.536699999999996</v>
      </c>
      <c r="N215" s="19">
        <v>394.10359999999997</v>
      </c>
      <c r="O215" s="18">
        <v>18.513400000000001</v>
      </c>
      <c r="P215" s="15" t="s">
        <v>44</v>
      </c>
      <c r="Q215" s="15">
        <v>8.5801999999999996</v>
      </c>
      <c r="R215" s="15">
        <v>0.43430000000000002</v>
      </c>
      <c r="S215" s="15">
        <v>4.5045000000000002</v>
      </c>
      <c r="T215" s="15">
        <v>5.0278</v>
      </c>
      <c r="U215" s="20">
        <v>4.2762000000000002</v>
      </c>
      <c r="V215" s="30">
        <f t="shared" si="6"/>
        <v>1232.5</v>
      </c>
      <c r="W215" s="30">
        <f t="shared" si="7"/>
        <v>443.69999999999925</v>
      </c>
    </row>
    <row r="216" spans="1:23" s="1" customFormat="1" ht="12.75" x14ac:dyDescent="0.2">
      <c r="A216" s="12">
        <v>32265</v>
      </c>
      <c r="B216" s="13" t="s">
        <v>251</v>
      </c>
      <c r="C216" s="14">
        <v>398</v>
      </c>
      <c r="D216" s="15">
        <v>7.16</v>
      </c>
      <c r="E216" s="15">
        <v>7.76</v>
      </c>
      <c r="F216" s="16">
        <v>100</v>
      </c>
      <c r="G216" s="17">
        <v>13.501229482199999</v>
      </c>
      <c r="H216" s="14">
        <v>1954.6193000000001</v>
      </c>
      <c r="I216" s="15">
        <v>6.25E-2</v>
      </c>
      <c r="J216" s="15">
        <v>7.3899999999999993E-2</v>
      </c>
      <c r="K216" s="15">
        <v>0.40910000000000002</v>
      </c>
      <c r="L216" s="18">
        <v>10.7898</v>
      </c>
      <c r="M216" s="18">
        <v>81.454499999999996</v>
      </c>
      <c r="N216" s="19">
        <v>416.983</v>
      </c>
      <c r="O216" s="18">
        <v>16.948899999999998</v>
      </c>
      <c r="P216" s="15" t="s">
        <v>39</v>
      </c>
      <c r="Q216" s="15">
        <v>10.2159</v>
      </c>
      <c r="R216" s="15">
        <v>0.38069999999999998</v>
      </c>
      <c r="S216" s="15">
        <v>4.5340999999999996</v>
      </c>
      <c r="T216" s="15">
        <v>5.6590999999999996</v>
      </c>
      <c r="U216" s="20">
        <v>4.1590999999999996</v>
      </c>
      <c r="V216" s="30">
        <f t="shared" si="6"/>
        <v>1154.2</v>
      </c>
      <c r="W216" s="30">
        <f t="shared" si="7"/>
        <v>1108.0320000000011</v>
      </c>
    </row>
    <row r="217" spans="1:23" s="1" customFormat="1" ht="12.75" x14ac:dyDescent="0.2">
      <c r="A217" s="12">
        <v>32266</v>
      </c>
      <c r="B217" s="13" t="s">
        <v>252</v>
      </c>
      <c r="C217" s="14">
        <v>410</v>
      </c>
      <c r="D217" s="15">
        <v>7.09</v>
      </c>
      <c r="E217" s="15">
        <v>7.69</v>
      </c>
      <c r="F217" s="16">
        <v>100</v>
      </c>
      <c r="G217" s="17">
        <v>12.9099942246</v>
      </c>
      <c r="H217" s="14">
        <v>1807.3602000000001</v>
      </c>
      <c r="I217" s="15">
        <v>5.5899999999999998E-2</v>
      </c>
      <c r="J217" s="15">
        <v>7.8299999999999995E-2</v>
      </c>
      <c r="K217" s="15">
        <v>0.50339999999999996</v>
      </c>
      <c r="L217" s="18">
        <v>9.7706999999999997</v>
      </c>
      <c r="M217" s="18">
        <v>97.444100000000006</v>
      </c>
      <c r="N217" s="19">
        <v>430.73270000000002</v>
      </c>
      <c r="O217" s="18">
        <v>17.807600000000001</v>
      </c>
      <c r="P217" s="15" t="s">
        <v>44</v>
      </c>
      <c r="Q217" s="15">
        <v>7.7964000000000002</v>
      </c>
      <c r="R217" s="15">
        <v>0.39710000000000001</v>
      </c>
      <c r="S217" s="15">
        <v>3.7864</v>
      </c>
      <c r="T217" s="15">
        <v>4.0267999999999997</v>
      </c>
      <c r="U217" s="20">
        <v>3.7974999999999999</v>
      </c>
      <c r="V217" s="30">
        <f t="shared" si="6"/>
        <v>1189</v>
      </c>
      <c r="W217" s="30">
        <f t="shared" si="7"/>
        <v>1474.3599999999981</v>
      </c>
    </row>
    <row r="218" spans="1:23" s="1" customFormat="1" ht="12.75" x14ac:dyDescent="0.2">
      <c r="A218" s="12">
        <v>32267</v>
      </c>
      <c r="B218" s="13" t="s">
        <v>253</v>
      </c>
      <c r="C218" s="14">
        <v>333</v>
      </c>
      <c r="D218" s="15">
        <v>7.06</v>
      </c>
      <c r="E218" s="15">
        <v>7.66</v>
      </c>
      <c r="F218" s="16">
        <v>100</v>
      </c>
      <c r="G218" s="17">
        <v>11.682023524</v>
      </c>
      <c r="H218" s="14">
        <v>1799.4946</v>
      </c>
      <c r="I218" s="15">
        <v>0.13039999999999999</v>
      </c>
      <c r="J218" s="15">
        <v>0.17929999999999999</v>
      </c>
      <c r="K218" s="15">
        <v>0.5272</v>
      </c>
      <c r="L218" s="18">
        <v>15.635899999999999</v>
      </c>
      <c r="M218" s="18">
        <v>49.967399999999998</v>
      </c>
      <c r="N218" s="19">
        <v>300.9076</v>
      </c>
      <c r="O218" s="18">
        <v>24.967400000000001</v>
      </c>
      <c r="P218" s="15" t="s">
        <v>44</v>
      </c>
      <c r="Q218" s="15">
        <v>11.239100000000001</v>
      </c>
      <c r="R218" s="15">
        <v>0.61960000000000004</v>
      </c>
      <c r="S218" s="15">
        <v>9.3097999999999992</v>
      </c>
      <c r="T218" s="15">
        <v>20.260899999999999</v>
      </c>
      <c r="U218" s="20">
        <v>10.402200000000001</v>
      </c>
      <c r="V218" s="30">
        <f t="shared" si="6"/>
        <v>965.69999999999993</v>
      </c>
      <c r="W218" s="30">
        <f t="shared" si="7"/>
        <v>1313.3519999999994</v>
      </c>
    </row>
    <row r="219" spans="1:23" s="1" customFormat="1" ht="12.75" x14ac:dyDescent="0.2">
      <c r="A219" s="12">
        <v>32268</v>
      </c>
      <c r="B219" s="13" t="s">
        <v>254</v>
      </c>
      <c r="C219" s="14">
        <v>335</v>
      </c>
      <c r="D219" s="15">
        <v>7.05</v>
      </c>
      <c r="E219" s="15">
        <v>7.65</v>
      </c>
      <c r="F219" s="16">
        <v>100</v>
      </c>
      <c r="G219" s="17">
        <v>9.4465608076999992</v>
      </c>
      <c r="H219" s="14">
        <v>1445.5217</v>
      </c>
      <c r="I219" s="15">
        <v>0.125</v>
      </c>
      <c r="J219" s="15">
        <v>0.21740000000000001</v>
      </c>
      <c r="K219" s="15">
        <v>0.5272</v>
      </c>
      <c r="L219" s="18">
        <v>14.353300000000001</v>
      </c>
      <c r="M219" s="18">
        <v>54.668500000000002</v>
      </c>
      <c r="N219" s="19">
        <v>242.75</v>
      </c>
      <c r="O219" s="18">
        <v>21.195699999999999</v>
      </c>
      <c r="P219" s="15" t="s">
        <v>44</v>
      </c>
      <c r="Q219" s="15">
        <v>12.847799999999999</v>
      </c>
      <c r="R219" s="15">
        <v>0.64670000000000005</v>
      </c>
      <c r="S219" s="15">
        <v>9.9076000000000004</v>
      </c>
      <c r="T219" s="15">
        <v>19.6739</v>
      </c>
      <c r="U219" s="20">
        <v>8.9673999999999996</v>
      </c>
      <c r="V219" s="30">
        <f t="shared" si="6"/>
        <v>971.5</v>
      </c>
      <c r="W219" s="30">
        <f t="shared" si="7"/>
        <v>1360.0999999999985</v>
      </c>
    </row>
    <row r="220" spans="1:23" s="1" customFormat="1" ht="12.75" x14ac:dyDescent="0.2">
      <c r="A220" s="12">
        <v>32269</v>
      </c>
      <c r="B220" s="13" t="s">
        <v>255</v>
      </c>
      <c r="C220" s="14">
        <v>365</v>
      </c>
      <c r="D220" s="15">
        <v>6.99</v>
      </c>
      <c r="E220" s="15">
        <v>7.59</v>
      </c>
      <c r="F220" s="16">
        <v>100</v>
      </c>
      <c r="G220" s="17">
        <v>10.5649492709</v>
      </c>
      <c r="H220" s="14">
        <v>1526.0191</v>
      </c>
      <c r="I220" s="15">
        <v>0.13800000000000001</v>
      </c>
      <c r="J220" s="15">
        <v>0.2442</v>
      </c>
      <c r="K220" s="15">
        <v>0.64759999999999995</v>
      </c>
      <c r="L220" s="18">
        <v>16.247299999999999</v>
      </c>
      <c r="M220" s="18">
        <v>63.343899999999998</v>
      </c>
      <c r="N220" s="19">
        <v>327.00110000000001</v>
      </c>
      <c r="O220" s="18">
        <v>32.239899999999999</v>
      </c>
      <c r="P220" s="15" t="s">
        <v>44</v>
      </c>
      <c r="Q220" s="15">
        <v>10.9076</v>
      </c>
      <c r="R220" s="15">
        <v>0.55200000000000005</v>
      </c>
      <c r="S220" s="15">
        <v>15.5839</v>
      </c>
      <c r="T220" s="15">
        <v>15.058400000000001</v>
      </c>
      <c r="U220" s="20">
        <v>11.0085</v>
      </c>
      <c r="V220" s="30">
        <f t="shared" si="6"/>
        <v>1058.5</v>
      </c>
      <c r="W220" s="30">
        <f t="shared" si="7"/>
        <v>1735.9400000000005</v>
      </c>
    </row>
    <row r="221" spans="1:23" s="1" customFormat="1" ht="12.75" x14ac:dyDescent="0.2">
      <c r="A221" s="12">
        <v>32270</v>
      </c>
      <c r="B221" s="13" t="s">
        <v>256</v>
      </c>
      <c r="C221" s="14">
        <v>330</v>
      </c>
      <c r="D221" s="15">
        <v>7.18</v>
      </c>
      <c r="E221" s="15">
        <v>7.78</v>
      </c>
      <c r="F221" s="16">
        <v>100</v>
      </c>
      <c r="G221" s="17">
        <v>11.957426696200001</v>
      </c>
      <c r="H221" s="14">
        <v>1799.1484</v>
      </c>
      <c r="I221" s="15">
        <v>0.1099</v>
      </c>
      <c r="J221" s="15">
        <v>0.12640000000000001</v>
      </c>
      <c r="K221" s="15">
        <v>0.3846</v>
      </c>
      <c r="L221" s="18">
        <v>11.022</v>
      </c>
      <c r="M221" s="18">
        <v>46.241799999999998</v>
      </c>
      <c r="N221" s="19">
        <v>335.87909999999999</v>
      </c>
      <c r="O221" s="18">
        <v>18.115400000000001</v>
      </c>
      <c r="P221" s="15" t="s">
        <v>44</v>
      </c>
      <c r="Q221" s="15">
        <v>10.148400000000001</v>
      </c>
      <c r="R221" s="15">
        <v>0.6099</v>
      </c>
      <c r="S221" s="15">
        <v>7.0548999999999999</v>
      </c>
      <c r="T221" s="15">
        <v>18.395600000000002</v>
      </c>
      <c r="U221" s="20">
        <v>8.3846000000000007</v>
      </c>
      <c r="V221" s="30">
        <f t="shared" si="6"/>
        <v>957</v>
      </c>
      <c r="W221" s="30">
        <f t="shared" si="7"/>
        <v>842.15999999999906</v>
      </c>
    </row>
    <row r="222" spans="1:23" s="1" customFormat="1" ht="12.75" x14ac:dyDescent="0.2">
      <c r="A222" s="12">
        <v>32271</v>
      </c>
      <c r="B222" s="13" t="s">
        <v>257</v>
      </c>
      <c r="C222" s="14">
        <v>340</v>
      </c>
      <c r="D222" s="15">
        <v>7.04</v>
      </c>
      <c r="E222" s="15">
        <v>7.64</v>
      </c>
      <c r="F222" s="16">
        <v>100</v>
      </c>
      <c r="G222" s="17">
        <v>10.955130214</v>
      </c>
      <c r="H222" s="14">
        <v>1681.8467000000001</v>
      </c>
      <c r="I222" s="15">
        <v>9.7199999999999995E-2</v>
      </c>
      <c r="J222" s="15">
        <v>0.12959999999999999</v>
      </c>
      <c r="K222" s="15">
        <v>0.46439999999999998</v>
      </c>
      <c r="L222" s="18">
        <v>13.2667</v>
      </c>
      <c r="M222" s="18">
        <v>44.292700000000004</v>
      </c>
      <c r="N222" s="19">
        <v>286.37150000000003</v>
      </c>
      <c r="O222" s="18">
        <v>22.154399999999999</v>
      </c>
      <c r="P222" s="15" t="s">
        <v>44</v>
      </c>
      <c r="Q222" s="15">
        <v>10.5562</v>
      </c>
      <c r="R222" s="15">
        <v>0.6371</v>
      </c>
      <c r="S222" s="15">
        <v>6.9546000000000001</v>
      </c>
      <c r="T222" s="15">
        <v>23.185700000000001</v>
      </c>
      <c r="U222" s="20">
        <v>7.6619999999999999</v>
      </c>
      <c r="V222" s="30">
        <f t="shared" si="6"/>
        <v>986</v>
      </c>
      <c r="W222" s="30">
        <f t="shared" si="7"/>
        <v>1419.8400000000013</v>
      </c>
    </row>
    <row r="223" spans="1:23" s="1" customFormat="1" ht="12.75" x14ac:dyDescent="0.2">
      <c r="A223" s="12">
        <v>32272</v>
      </c>
      <c r="B223" s="13" t="s">
        <v>258</v>
      </c>
      <c r="C223" s="14">
        <v>300</v>
      </c>
      <c r="D223" s="15">
        <v>6.89</v>
      </c>
      <c r="E223" s="15">
        <v>7.49</v>
      </c>
      <c r="F223" s="16">
        <v>100</v>
      </c>
      <c r="G223" s="17">
        <v>8.8359491281999993</v>
      </c>
      <c r="H223" s="14">
        <v>1292.6578</v>
      </c>
      <c r="I223" s="15">
        <v>7.6399999999999996E-2</v>
      </c>
      <c r="J223" s="15">
        <v>9.6699999999999994E-2</v>
      </c>
      <c r="K223" s="15">
        <v>0.35639999999999999</v>
      </c>
      <c r="L223" s="18">
        <v>10.5397</v>
      </c>
      <c r="M223" s="18">
        <v>37.291200000000003</v>
      </c>
      <c r="N223" s="19">
        <v>268.80860000000001</v>
      </c>
      <c r="O223" s="18">
        <v>18.844200000000001</v>
      </c>
      <c r="P223" s="15" t="s">
        <v>44</v>
      </c>
      <c r="Q223" s="15">
        <v>8.5030999999999999</v>
      </c>
      <c r="R223" s="15">
        <v>0.48880000000000001</v>
      </c>
      <c r="S223" s="15">
        <v>6.2373000000000003</v>
      </c>
      <c r="T223" s="15">
        <v>18.243400000000001</v>
      </c>
      <c r="U223" s="20">
        <v>6.4307999999999996</v>
      </c>
      <c r="V223" s="30">
        <f t="shared" si="6"/>
        <v>870</v>
      </c>
      <c r="W223" s="30">
        <f t="shared" si="7"/>
        <v>1774.7999999999993</v>
      </c>
    </row>
    <row r="224" spans="1:23" s="1" customFormat="1" ht="12.75" x14ac:dyDescent="0.2">
      <c r="A224" s="12">
        <v>32273</v>
      </c>
      <c r="B224" s="13" t="s">
        <v>259</v>
      </c>
      <c r="C224" s="14">
        <v>341</v>
      </c>
      <c r="D224" s="15">
        <v>7.08</v>
      </c>
      <c r="E224" s="15">
        <v>7.68</v>
      </c>
      <c r="F224" s="16">
        <v>100</v>
      </c>
      <c r="G224" s="17">
        <v>12.3381982776</v>
      </c>
      <c r="H224" s="14">
        <v>1949.7065</v>
      </c>
      <c r="I224" s="15">
        <v>0.1153</v>
      </c>
      <c r="J224" s="15">
        <v>0.152</v>
      </c>
      <c r="K224" s="15">
        <v>0.42980000000000002</v>
      </c>
      <c r="L224" s="18">
        <v>9.9319000000000006</v>
      </c>
      <c r="M224" s="18">
        <v>64.9161</v>
      </c>
      <c r="N224" s="19">
        <v>285.70229999999998</v>
      </c>
      <c r="O224" s="18">
        <v>20.361599999999999</v>
      </c>
      <c r="P224" s="15" t="s">
        <v>44</v>
      </c>
      <c r="Q224" s="15">
        <v>9.7431999999999999</v>
      </c>
      <c r="R224" s="15">
        <v>0.78620000000000001</v>
      </c>
      <c r="S224" s="15">
        <v>8.3229000000000006</v>
      </c>
      <c r="T224" s="15">
        <v>19.4025</v>
      </c>
      <c r="U224" s="20">
        <v>9.3867999999999991</v>
      </c>
      <c r="V224" s="30">
        <f t="shared" si="6"/>
        <v>988.9</v>
      </c>
      <c r="W224" s="30">
        <f t="shared" si="7"/>
        <v>1265.7920000000008</v>
      </c>
    </row>
    <row r="225" spans="1:23" s="1" customFormat="1" ht="12.75" x14ac:dyDescent="0.2">
      <c r="A225" s="12">
        <v>32274</v>
      </c>
      <c r="B225" s="13" t="s">
        <v>260</v>
      </c>
      <c r="C225" s="14">
        <v>315</v>
      </c>
      <c r="D225" s="15">
        <v>7.22</v>
      </c>
      <c r="E225" s="15">
        <v>7.82</v>
      </c>
      <c r="F225" s="16">
        <v>100</v>
      </c>
      <c r="G225" s="17">
        <v>17.318844046300001</v>
      </c>
      <c r="H225" s="14">
        <v>2966.1001999999999</v>
      </c>
      <c r="I225" s="15">
        <v>0.1089</v>
      </c>
      <c r="J225" s="15">
        <v>0.12529999999999999</v>
      </c>
      <c r="K225" s="15">
        <v>0.35399999999999998</v>
      </c>
      <c r="L225" s="18">
        <v>11.1275</v>
      </c>
      <c r="M225" s="18">
        <v>40.942300000000003</v>
      </c>
      <c r="N225" s="19">
        <v>280.7407</v>
      </c>
      <c r="O225" s="18">
        <v>21.383400000000002</v>
      </c>
      <c r="P225" s="15" t="s">
        <v>44</v>
      </c>
      <c r="Q225" s="15">
        <v>10.0871</v>
      </c>
      <c r="R225" s="15">
        <v>0.55010000000000003</v>
      </c>
      <c r="S225" s="15">
        <v>6.1928000000000001</v>
      </c>
      <c r="T225" s="15">
        <v>12.750500000000001</v>
      </c>
      <c r="U225" s="20">
        <v>8.1318000000000001</v>
      </c>
      <c r="V225" s="30">
        <f t="shared" si="6"/>
        <v>913.5</v>
      </c>
      <c r="W225" s="30">
        <f t="shared" si="7"/>
        <v>657.719999999999</v>
      </c>
    </row>
    <row r="226" spans="1:23" s="1" customFormat="1" ht="12.75" x14ac:dyDescent="0.2">
      <c r="A226" s="12">
        <v>32275</v>
      </c>
      <c r="B226" s="13" t="s">
        <v>261</v>
      </c>
      <c r="C226" s="14">
        <v>380</v>
      </c>
      <c r="D226" s="15">
        <v>7.18</v>
      </c>
      <c r="E226" s="15">
        <v>7.78</v>
      </c>
      <c r="F226" s="16">
        <v>100</v>
      </c>
      <c r="G226" s="17">
        <v>14.1073783606</v>
      </c>
      <c r="H226" s="14">
        <v>2231.0776999999998</v>
      </c>
      <c r="I226" s="15">
        <v>0.10390000000000001</v>
      </c>
      <c r="J226" s="15">
        <v>0.1258</v>
      </c>
      <c r="K226" s="15">
        <v>0.36109999999999998</v>
      </c>
      <c r="L226" s="18">
        <v>16.044899999999998</v>
      </c>
      <c r="M226" s="18">
        <v>55.590800000000002</v>
      </c>
      <c r="N226" s="19">
        <v>330.88619999999997</v>
      </c>
      <c r="O226" s="18">
        <v>23.101800000000001</v>
      </c>
      <c r="P226" s="15" t="s">
        <v>44</v>
      </c>
      <c r="Q226" s="15">
        <v>11.9748</v>
      </c>
      <c r="R226" s="15">
        <v>0.68379999999999996</v>
      </c>
      <c r="S226" s="15">
        <v>10.815099999999999</v>
      </c>
      <c r="T226" s="15">
        <v>16.766999999999999</v>
      </c>
      <c r="U226" s="20">
        <v>9.0974000000000004</v>
      </c>
      <c r="V226" s="30">
        <f t="shared" si="6"/>
        <v>1102</v>
      </c>
      <c r="W226" s="30">
        <f t="shared" si="7"/>
        <v>969.75999999999885</v>
      </c>
    </row>
    <row r="227" spans="1:23" s="1" customFormat="1" ht="12.75" x14ac:dyDescent="0.2">
      <c r="A227" s="12">
        <v>32276</v>
      </c>
      <c r="B227" s="13" t="s">
        <v>262</v>
      </c>
      <c r="C227" s="14">
        <v>347</v>
      </c>
      <c r="D227" s="15">
        <v>7.18</v>
      </c>
      <c r="E227" s="15">
        <v>7.78</v>
      </c>
      <c r="F227" s="16">
        <v>100</v>
      </c>
      <c r="G227" s="17">
        <v>11.747876553499999</v>
      </c>
      <c r="H227" s="14">
        <v>1818.9011</v>
      </c>
      <c r="I227" s="15">
        <v>6.0400000000000002E-2</v>
      </c>
      <c r="J227" s="15">
        <v>0.13189999999999999</v>
      </c>
      <c r="K227" s="15">
        <v>0.23080000000000001</v>
      </c>
      <c r="L227" s="18">
        <v>15.0275</v>
      </c>
      <c r="M227" s="18">
        <v>35.824199999999998</v>
      </c>
      <c r="N227" s="19">
        <v>302.96699999999998</v>
      </c>
      <c r="O227" s="18">
        <v>17.989000000000001</v>
      </c>
      <c r="P227" s="15" t="s">
        <v>44</v>
      </c>
      <c r="Q227" s="15">
        <v>8.4614999999999991</v>
      </c>
      <c r="R227" s="15">
        <v>0.53849999999999998</v>
      </c>
      <c r="S227" s="15">
        <v>5.8845999999999998</v>
      </c>
      <c r="T227" s="15">
        <v>21.450500000000002</v>
      </c>
      <c r="U227" s="20">
        <v>4.2582000000000004</v>
      </c>
      <c r="V227" s="30">
        <f t="shared" si="6"/>
        <v>1006.3</v>
      </c>
      <c r="W227" s="30">
        <f t="shared" si="7"/>
        <v>885.54399999999896</v>
      </c>
    </row>
    <row r="228" spans="1:23" s="1" customFormat="1" ht="12.75" x14ac:dyDescent="0.2">
      <c r="A228" s="12">
        <v>32277</v>
      </c>
      <c r="B228" s="13" t="s">
        <v>263</v>
      </c>
      <c r="C228" s="14">
        <v>348</v>
      </c>
      <c r="D228" s="15">
        <v>7.21</v>
      </c>
      <c r="E228" s="15">
        <v>7.81</v>
      </c>
      <c r="F228" s="16">
        <v>100</v>
      </c>
      <c r="G228" s="17">
        <v>12.6825576366</v>
      </c>
      <c r="H228" s="14">
        <v>1966.3685</v>
      </c>
      <c r="I228" s="15">
        <v>5.9299999999999999E-2</v>
      </c>
      <c r="J228" s="15">
        <v>9.1600000000000001E-2</v>
      </c>
      <c r="K228" s="15">
        <v>0.24249999999999999</v>
      </c>
      <c r="L228" s="18">
        <v>11.842700000000001</v>
      </c>
      <c r="M228" s="18">
        <v>38.642200000000003</v>
      </c>
      <c r="N228" s="19">
        <v>325.68970000000002</v>
      </c>
      <c r="O228" s="18">
        <v>17.122800000000002</v>
      </c>
      <c r="P228" s="15" t="s">
        <v>44</v>
      </c>
      <c r="Q228" s="15">
        <v>8.6369000000000007</v>
      </c>
      <c r="R228" s="15">
        <v>0.51190000000000002</v>
      </c>
      <c r="S228" s="15">
        <v>5.3663999999999996</v>
      </c>
      <c r="T228" s="15">
        <v>11.519399999999999</v>
      </c>
      <c r="U228" s="20">
        <v>5.4417999999999997</v>
      </c>
      <c r="V228" s="30">
        <f t="shared" si="6"/>
        <v>1009.1999999999999</v>
      </c>
      <c r="W228" s="30">
        <f t="shared" si="7"/>
        <v>766.99200000000155</v>
      </c>
    </row>
    <row r="229" spans="1:23" s="1" customFormat="1" ht="12.75" x14ac:dyDescent="0.2">
      <c r="A229" s="12">
        <v>32278</v>
      </c>
      <c r="B229" s="13" t="s">
        <v>264</v>
      </c>
      <c r="C229" s="14">
        <v>362</v>
      </c>
      <c r="D229" s="15">
        <v>7.26</v>
      </c>
      <c r="E229" s="15">
        <v>7.86</v>
      </c>
      <c r="F229" s="16">
        <v>100</v>
      </c>
      <c r="G229" s="17">
        <v>14.880368261399999</v>
      </c>
      <c r="H229" s="14">
        <v>2254.3332999999998</v>
      </c>
      <c r="I229" s="15">
        <v>6.3200000000000006E-2</v>
      </c>
      <c r="J229" s="15">
        <v>9.7699999999999995E-2</v>
      </c>
      <c r="K229" s="15" t="s">
        <v>58</v>
      </c>
      <c r="L229" s="18">
        <v>8.8678000000000008</v>
      </c>
      <c r="M229" s="18">
        <v>40.045999999999999</v>
      </c>
      <c r="N229" s="19">
        <v>414.28160000000003</v>
      </c>
      <c r="O229" s="18">
        <v>20.166699999999999</v>
      </c>
      <c r="P229" s="15" t="s">
        <v>39</v>
      </c>
      <c r="Q229" s="15">
        <v>12.344799999999999</v>
      </c>
      <c r="R229" s="15">
        <v>0.45400000000000001</v>
      </c>
      <c r="S229" s="15">
        <v>8.3965999999999994</v>
      </c>
      <c r="T229" s="15">
        <v>11.9655</v>
      </c>
      <c r="U229" s="20">
        <v>6.7069000000000001</v>
      </c>
      <c r="V229" s="30">
        <f t="shared" si="6"/>
        <v>1049.8</v>
      </c>
      <c r="W229" s="30">
        <f t="shared" si="7"/>
        <v>587.88799999999867</v>
      </c>
    </row>
    <row r="230" spans="1:23" s="1" customFormat="1" ht="12.75" x14ac:dyDescent="0.2">
      <c r="A230" s="12">
        <v>32279</v>
      </c>
      <c r="B230" s="13" t="s">
        <v>265</v>
      </c>
      <c r="C230" s="14">
        <v>332</v>
      </c>
      <c r="D230" s="15">
        <v>7.12</v>
      </c>
      <c r="E230" s="15">
        <v>7.72</v>
      </c>
      <c r="F230" s="16">
        <v>100</v>
      </c>
      <c r="G230" s="17">
        <v>11.2128924052</v>
      </c>
      <c r="H230" s="14">
        <v>1680.2505000000001</v>
      </c>
      <c r="I230" s="15">
        <v>5.2200000000000003E-2</v>
      </c>
      <c r="J230" s="15">
        <v>7.8299999999999995E-2</v>
      </c>
      <c r="K230" s="15" t="s">
        <v>266</v>
      </c>
      <c r="L230" s="18">
        <v>10.193099999999999</v>
      </c>
      <c r="M230" s="18">
        <v>47.839199999999998</v>
      </c>
      <c r="N230" s="19">
        <v>319.18060000000003</v>
      </c>
      <c r="O230" s="18">
        <v>18.924800000000001</v>
      </c>
      <c r="P230" s="15" t="s">
        <v>44</v>
      </c>
      <c r="Q230" s="15">
        <v>6.7015000000000002</v>
      </c>
      <c r="R230" s="15">
        <v>0.50629999999999997</v>
      </c>
      <c r="S230" s="15">
        <v>5.6211000000000002</v>
      </c>
      <c r="T230" s="15">
        <v>13.215</v>
      </c>
      <c r="U230" s="20">
        <v>4.2537000000000003</v>
      </c>
      <c r="V230" s="30">
        <f t="shared" si="6"/>
        <v>962.8</v>
      </c>
      <c r="W230" s="30">
        <f t="shared" si="7"/>
        <v>1078.3360000000007</v>
      </c>
    </row>
    <row r="231" spans="1:23" s="1" customFormat="1" ht="12.75" x14ac:dyDescent="0.2">
      <c r="A231" s="12">
        <v>32280</v>
      </c>
      <c r="B231" s="13" t="s">
        <v>267</v>
      </c>
      <c r="C231" s="14">
        <v>369</v>
      </c>
      <c r="D231" s="15">
        <v>7.18</v>
      </c>
      <c r="E231" s="15">
        <v>7.78</v>
      </c>
      <c r="F231" s="16">
        <v>100</v>
      </c>
      <c r="G231" s="17">
        <v>14.7366271477</v>
      </c>
      <c r="H231" s="14">
        <v>2285.0444000000002</v>
      </c>
      <c r="I231" s="15">
        <v>6.1100000000000002E-2</v>
      </c>
      <c r="J231" s="15">
        <v>8.3299999999999999E-2</v>
      </c>
      <c r="K231" s="15" t="s">
        <v>172</v>
      </c>
      <c r="L231" s="18">
        <v>10.377800000000001</v>
      </c>
      <c r="M231" s="18">
        <v>54.9056</v>
      </c>
      <c r="N231" s="19">
        <v>376.88330000000002</v>
      </c>
      <c r="O231" s="18">
        <v>22.027799999999999</v>
      </c>
      <c r="P231" s="15" t="s">
        <v>44</v>
      </c>
      <c r="Q231" s="15">
        <v>6.8833000000000002</v>
      </c>
      <c r="R231" s="15">
        <v>0.56669999999999998</v>
      </c>
      <c r="S231" s="15">
        <v>5.85</v>
      </c>
      <c r="T231" s="15">
        <v>10.566700000000001</v>
      </c>
      <c r="U231" s="20">
        <v>4.8167</v>
      </c>
      <c r="V231" s="30">
        <f t="shared" si="6"/>
        <v>1070.0999999999999</v>
      </c>
      <c r="W231" s="30">
        <f t="shared" si="7"/>
        <v>941.68799999999885</v>
      </c>
    </row>
    <row r="232" spans="1:23" s="1" customFormat="1" ht="12.75" x14ac:dyDescent="0.2">
      <c r="A232" s="12">
        <v>32281</v>
      </c>
      <c r="B232" s="13" t="s">
        <v>268</v>
      </c>
      <c r="C232" s="14">
        <v>348</v>
      </c>
      <c r="D232" s="15">
        <v>7.1</v>
      </c>
      <c r="E232" s="15">
        <v>7.7</v>
      </c>
      <c r="F232" s="16">
        <v>100</v>
      </c>
      <c r="G232" s="17">
        <v>12.077729507800001</v>
      </c>
      <c r="H232" s="14">
        <v>1812.4785999999999</v>
      </c>
      <c r="I232" s="15">
        <v>5.3400000000000003E-2</v>
      </c>
      <c r="J232" s="15">
        <v>8.0100000000000005E-2</v>
      </c>
      <c r="K232" s="15">
        <v>0.22969999999999999</v>
      </c>
      <c r="L232" s="18">
        <v>12.3825</v>
      </c>
      <c r="M232" s="18">
        <v>66.597200000000001</v>
      </c>
      <c r="N232" s="19">
        <v>337.30770000000001</v>
      </c>
      <c r="O232" s="18">
        <v>23.862200000000001</v>
      </c>
      <c r="P232" s="15" t="s">
        <v>44</v>
      </c>
      <c r="Q232" s="15">
        <v>7.7457000000000003</v>
      </c>
      <c r="R232" s="15">
        <v>0.42199999999999999</v>
      </c>
      <c r="S232" s="15">
        <v>7.2702999999999998</v>
      </c>
      <c r="T232" s="15">
        <v>10.4434</v>
      </c>
      <c r="U232" s="20">
        <v>4.3696999999999999</v>
      </c>
      <c r="V232" s="30">
        <f t="shared" si="6"/>
        <v>1009.1999999999999</v>
      </c>
      <c r="W232" s="30">
        <f t="shared" si="7"/>
        <v>1211.0399999999993</v>
      </c>
    </row>
    <row r="233" spans="1:23" s="1" customFormat="1" ht="12.75" x14ac:dyDescent="0.2">
      <c r="A233" s="12">
        <v>32282</v>
      </c>
      <c r="B233" s="13" t="s">
        <v>269</v>
      </c>
      <c r="C233" s="14">
        <v>350</v>
      </c>
      <c r="D233" s="15">
        <v>7.33</v>
      </c>
      <c r="E233" s="15">
        <v>7.93</v>
      </c>
      <c r="F233" s="16">
        <v>100</v>
      </c>
      <c r="G233" s="17">
        <v>12.8840287464</v>
      </c>
      <c r="H233" s="14">
        <v>1968.6652999999999</v>
      </c>
      <c r="I233" s="15">
        <v>6.1600000000000002E-2</v>
      </c>
      <c r="J233" s="15">
        <v>0.1129</v>
      </c>
      <c r="K233" s="15" t="s">
        <v>266</v>
      </c>
      <c r="L233" s="18">
        <v>9.3686000000000007</v>
      </c>
      <c r="M233" s="18">
        <v>53.362400000000001</v>
      </c>
      <c r="N233" s="19">
        <v>345.81619999999998</v>
      </c>
      <c r="O233" s="18">
        <v>18.957899999999999</v>
      </c>
      <c r="P233" s="15" t="s">
        <v>44</v>
      </c>
      <c r="Q233" s="15">
        <v>5.077</v>
      </c>
      <c r="R233" s="15">
        <v>0.40550000000000003</v>
      </c>
      <c r="S233" s="15">
        <v>5.1386000000000003</v>
      </c>
      <c r="T233" s="15">
        <v>16.463000000000001</v>
      </c>
      <c r="U233" s="20">
        <v>4.7125000000000004</v>
      </c>
      <c r="V233" s="30">
        <f t="shared" si="6"/>
        <v>1015</v>
      </c>
      <c r="W233" s="30">
        <f t="shared" si="7"/>
        <v>284.20000000000118</v>
      </c>
    </row>
    <row r="234" spans="1:23" s="1" customFormat="1" ht="12.75" x14ac:dyDescent="0.2">
      <c r="A234" s="12">
        <v>32283</v>
      </c>
      <c r="B234" s="13" t="s">
        <v>270</v>
      </c>
      <c r="C234" s="14">
        <v>354</v>
      </c>
      <c r="D234" s="15">
        <v>7.18</v>
      </c>
      <c r="E234" s="15">
        <v>7.78</v>
      </c>
      <c r="F234" s="16">
        <v>100</v>
      </c>
      <c r="G234" s="17">
        <v>10.868651252499999</v>
      </c>
      <c r="H234" s="14">
        <v>1592.2401</v>
      </c>
      <c r="I234" s="15">
        <v>6.2399999999999997E-2</v>
      </c>
      <c r="J234" s="15">
        <v>0.1507</v>
      </c>
      <c r="K234" s="15" t="s">
        <v>266</v>
      </c>
      <c r="L234" s="18">
        <v>7.4791999999999996</v>
      </c>
      <c r="M234" s="18">
        <v>54.802500000000002</v>
      </c>
      <c r="N234" s="19">
        <v>328.79939999999999</v>
      </c>
      <c r="O234" s="18">
        <v>21.855499999999999</v>
      </c>
      <c r="P234" s="15" t="s">
        <v>44</v>
      </c>
      <c r="Q234" s="15">
        <v>6.1954000000000002</v>
      </c>
      <c r="R234" s="15">
        <v>0.45219999999999999</v>
      </c>
      <c r="S234" s="15">
        <v>7.7443</v>
      </c>
      <c r="T234" s="15">
        <v>9.2256</v>
      </c>
      <c r="U234" s="20">
        <v>5.7225000000000001</v>
      </c>
      <c r="V234" s="30">
        <f t="shared" si="6"/>
        <v>1026.5999999999999</v>
      </c>
      <c r="W234" s="30">
        <f t="shared" si="7"/>
        <v>903.40799999999876</v>
      </c>
    </row>
    <row r="235" spans="1:23" s="1" customFormat="1" ht="12.75" x14ac:dyDescent="0.2">
      <c r="A235" s="12">
        <v>32284</v>
      </c>
      <c r="B235" s="13" t="s">
        <v>271</v>
      </c>
      <c r="C235" s="14">
        <v>389</v>
      </c>
      <c r="D235" s="15">
        <v>7.29</v>
      </c>
      <c r="E235" s="15">
        <v>7.89</v>
      </c>
      <c r="F235" s="16">
        <v>100</v>
      </c>
      <c r="G235" s="17">
        <v>14.931314416899999</v>
      </c>
      <c r="H235" s="14">
        <v>2306.3152</v>
      </c>
      <c r="I235" s="15">
        <v>6.5199999999999994E-2</v>
      </c>
      <c r="J235" s="15">
        <v>0.1033</v>
      </c>
      <c r="K235" s="15" t="s">
        <v>172</v>
      </c>
      <c r="L235" s="18">
        <v>7.2446000000000002</v>
      </c>
      <c r="M235" s="18">
        <v>62.271700000000003</v>
      </c>
      <c r="N235" s="19">
        <v>385.13040000000001</v>
      </c>
      <c r="O235" s="18">
        <v>22.788</v>
      </c>
      <c r="P235" s="15" t="s">
        <v>44</v>
      </c>
      <c r="Q235" s="15">
        <v>7.0488999999999997</v>
      </c>
      <c r="R235" s="15">
        <v>0.41849999999999998</v>
      </c>
      <c r="S235" s="15">
        <v>7.375</v>
      </c>
      <c r="T235" s="15">
        <v>7.8369999999999997</v>
      </c>
      <c r="U235" s="20">
        <v>6.2717000000000001</v>
      </c>
      <c r="V235" s="30">
        <f t="shared" si="6"/>
        <v>1128.0999999999999</v>
      </c>
      <c r="W235" s="30">
        <f t="shared" si="7"/>
        <v>496.3640000000014</v>
      </c>
    </row>
    <row r="236" spans="1:23" s="1" customFormat="1" ht="12.75" x14ac:dyDescent="0.2">
      <c r="A236" s="12">
        <v>32285</v>
      </c>
      <c r="B236" s="13" t="s">
        <v>272</v>
      </c>
      <c r="C236" s="14">
        <v>406</v>
      </c>
      <c r="D236" s="15">
        <v>5.36</v>
      </c>
      <c r="E236" s="15">
        <v>5.96</v>
      </c>
      <c r="F236" s="16">
        <v>74.516990475300005</v>
      </c>
      <c r="G236" s="17">
        <v>9.6102934688000001</v>
      </c>
      <c r="H236" s="14">
        <v>937.95450000000005</v>
      </c>
      <c r="I236" s="15">
        <v>0.35799999999999998</v>
      </c>
      <c r="J236" s="15">
        <v>9.0899999999999995E-2</v>
      </c>
      <c r="K236" s="15">
        <v>2.6364000000000001</v>
      </c>
      <c r="L236" s="18">
        <v>106.92610000000001</v>
      </c>
      <c r="M236" s="18">
        <v>37.965899999999998</v>
      </c>
      <c r="N236" s="19">
        <v>263.125</v>
      </c>
      <c r="O236" s="18">
        <v>105.3807</v>
      </c>
      <c r="P236" s="15" t="s">
        <v>39</v>
      </c>
      <c r="Q236" s="15">
        <v>41.738599999999998</v>
      </c>
      <c r="R236" s="15">
        <v>0.6875</v>
      </c>
      <c r="S236" s="15">
        <v>7.2557</v>
      </c>
      <c r="T236" s="15">
        <v>16.443200000000001</v>
      </c>
      <c r="U236" s="20">
        <v>15.9886</v>
      </c>
      <c r="V236" s="30">
        <f t="shared" si="6"/>
        <v>1177.3999999999999</v>
      </c>
      <c r="W236" s="30">
        <f t="shared" si="7"/>
        <v>9607.5839999999989</v>
      </c>
    </row>
    <row r="237" spans="1:23" s="1" customFormat="1" ht="12.75" x14ac:dyDescent="0.2">
      <c r="A237" s="12">
        <v>32286</v>
      </c>
      <c r="B237" s="13" t="s">
        <v>273</v>
      </c>
      <c r="C237" s="14">
        <v>471</v>
      </c>
      <c r="D237" s="15">
        <v>4.0999999999999996</v>
      </c>
      <c r="E237" s="15">
        <v>4.7</v>
      </c>
      <c r="F237" s="16">
        <v>35.839733974700003</v>
      </c>
      <c r="G237" s="17">
        <v>9.7928833360999992</v>
      </c>
      <c r="H237" s="14">
        <v>326.72750000000002</v>
      </c>
      <c r="I237" s="15" t="s">
        <v>39</v>
      </c>
      <c r="J237" s="15">
        <v>4.87E-2</v>
      </c>
      <c r="K237" s="15">
        <v>0.94889999999999997</v>
      </c>
      <c r="L237" s="18">
        <v>56.1922</v>
      </c>
      <c r="M237" s="18">
        <v>33.029200000000003</v>
      </c>
      <c r="N237" s="19">
        <v>200.21899999999999</v>
      </c>
      <c r="O237" s="18">
        <v>10.9367</v>
      </c>
      <c r="P237" s="15" t="s">
        <v>39</v>
      </c>
      <c r="Q237" s="15">
        <v>28.272500000000001</v>
      </c>
      <c r="R237" s="15">
        <v>0.33450000000000002</v>
      </c>
      <c r="S237" s="15">
        <v>3.5827</v>
      </c>
      <c r="T237" s="15">
        <v>0.94279999999999997</v>
      </c>
      <c r="U237" s="20">
        <v>2.7250999999999999</v>
      </c>
      <c r="V237" s="30">
        <f t="shared" si="6"/>
        <v>1365.8999999999999</v>
      </c>
      <c r="W237" s="30">
        <f t="shared" si="7"/>
        <v>18029.879999999997</v>
      </c>
    </row>
    <row r="238" spans="1:23" s="1" customFormat="1" ht="12.75" x14ac:dyDescent="0.2">
      <c r="A238" s="12">
        <v>32287</v>
      </c>
      <c r="B238" s="13" t="s">
        <v>274</v>
      </c>
      <c r="C238" s="14">
        <v>404</v>
      </c>
      <c r="D238" s="15">
        <v>4.8099999999999996</v>
      </c>
      <c r="E238" s="15">
        <v>5.41</v>
      </c>
      <c r="F238" s="16">
        <v>51.266501496399997</v>
      </c>
      <c r="G238" s="17">
        <v>7.6450247045999999</v>
      </c>
      <c r="H238" s="14">
        <v>574.02290000000005</v>
      </c>
      <c r="I238" s="15" t="s">
        <v>44</v>
      </c>
      <c r="J238" s="15">
        <v>6.5500000000000003E-2</v>
      </c>
      <c r="K238" s="15">
        <v>0.31109999999999999</v>
      </c>
      <c r="L238" s="18">
        <v>37.210700000000003</v>
      </c>
      <c r="M238" s="18">
        <v>68.728200000000001</v>
      </c>
      <c r="N238" s="19">
        <v>100.7041</v>
      </c>
      <c r="O238" s="18">
        <v>74.858099999999993</v>
      </c>
      <c r="P238" s="15" t="s">
        <v>44</v>
      </c>
      <c r="Q238" s="15">
        <v>7.7728999999999999</v>
      </c>
      <c r="R238" s="15">
        <v>0.5786</v>
      </c>
      <c r="S238" s="15">
        <v>6.7140000000000004</v>
      </c>
      <c r="T238" s="15">
        <v>22.347200000000001</v>
      </c>
      <c r="U238" s="20">
        <v>12.685600000000001</v>
      </c>
      <c r="V238" s="30">
        <f t="shared" si="6"/>
        <v>1171.5999999999999</v>
      </c>
      <c r="W238" s="30">
        <f t="shared" si="7"/>
        <v>12137.775999999998</v>
      </c>
    </row>
    <row r="239" spans="1:23" s="1" customFormat="1" ht="12.75" x14ac:dyDescent="0.2">
      <c r="A239" s="12">
        <v>32288</v>
      </c>
      <c r="B239" s="13" t="s">
        <v>275</v>
      </c>
      <c r="C239" s="14">
        <v>312</v>
      </c>
      <c r="D239" s="15">
        <v>5.59</v>
      </c>
      <c r="E239" s="15">
        <v>6.19</v>
      </c>
      <c r="F239" s="16">
        <v>74.749103803200001</v>
      </c>
      <c r="G239" s="17">
        <v>5.8048474342</v>
      </c>
      <c r="H239" s="14">
        <v>553.69590000000005</v>
      </c>
      <c r="I239" s="15">
        <v>6.7000000000000004E-2</v>
      </c>
      <c r="J239" s="15" t="s">
        <v>44</v>
      </c>
      <c r="K239" s="15" t="s">
        <v>266</v>
      </c>
      <c r="L239" s="18">
        <v>21.520600000000002</v>
      </c>
      <c r="M239" s="18">
        <v>78.530900000000003</v>
      </c>
      <c r="N239" s="19">
        <v>161.7474</v>
      </c>
      <c r="O239" s="18">
        <v>20.6753</v>
      </c>
      <c r="P239" s="15" t="s">
        <v>44</v>
      </c>
      <c r="Q239" s="15">
        <v>4.9071999999999996</v>
      </c>
      <c r="R239" s="15">
        <v>0.29380000000000001</v>
      </c>
      <c r="S239" s="15">
        <v>6.5514999999999999</v>
      </c>
      <c r="T239" s="15">
        <v>12.731999999999999</v>
      </c>
      <c r="U239" s="20">
        <v>7.9381000000000004</v>
      </c>
      <c r="V239" s="30">
        <f t="shared" si="6"/>
        <v>904.8</v>
      </c>
      <c r="W239" s="30">
        <f t="shared" si="7"/>
        <v>6550.7519999999977</v>
      </c>
    </row>
    <row r="240" spans="1:23" s="1" customFormat="1" ht="12.75" x14ac:dyDescent="0.2">
      <c r="A240" s="21">
        <v>32289</v>
      </c>
      <c r="B240" s="22" t="s">
        <v>276</v>
      </c>
      <c r="C240" s="23">
        <v>371</v>
      </c>
      <c r="D240" s="24">
        <v>4.87</v>
      </c>
      <c r="E240" s="24">
        <v>5.47</v>
      </c>
      <c r="F240" s="25">
        <v>49.912897758299998</v>
      </c>
      <c r="G240" s="26">
        <v>6.5730574392000003</v>
      </c>
      <c r="H240" s="23">
        <v>390</v>
      </c>
      <c r="I240" s="24">
        <v>6.6699999999999995E-2</v>
      </c>
      <c r="J240" s="24">
        <v>0.05</v>
      </c>
      <c r="K240" s="24">
        <v>1.4389000000000001</v>
      </c>
      <c r="L240" s="27">
        <v>58.683300000000003</v>
      </c>
      <c r="M240" s="27">
        <v>56.4056</v>
      </c>
      <c r="N240" s="28">
        <v>134.8278</v>
      </c>
      <c r="O240" s="27">
        <v>75.272199999999998</v>
      </c>
      <c r="P240" s="24" t="s">
        <v>44</v>
      </c>
      <c r="Q240" s="24">
        <v>14.4</v>
      </c>
      <c r="R240" s="24">
        <v>0.43890000000000001</v>
      </c>
      <c r="S240" s="24">
        <v>3.9556</v>
      </c>
      <c r="T240" s="24">
        <v>1.9666999999999999</v>
      </c>
      <c r="U240" s="29">
        <v>4.2332999999999998</v>
      </c>
      <c r="V240" s="31">
        <f t="shared" si="6"/>
        <v>1075.8999999999999</v>
      </c>
      <c r="W240" s="31">
        <f t="shared" si="7"/>
        <v>10888.108</v>
      </c>
    </row>
    <row r="241" spans="1:21" s="1" customFormat="1" ht="12.75" x14ac:dyDescent="0.2"/>
    <row r="242" spans="1:21" s="1" customFormat="1" x14ac:dyDescent="0.25">
      <c r="A242" s="58" t="s">
        <v>277</v>
      </c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</row>
    <row r="243" spans="1:21" s="1" customFormat="1" x14ac:dyDescent="0.25">
      <c r="A243" s="58" t="s">
        <v>278</v>
      </c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</row>
  </sheetData>
  <mergeCells count="4">
    <mergeCell ref="A9:E9"/>
    <mergeCell ref="H9:U9"/>
    <mergeCell ref="A242:U242"/>
    <mergeCell ref="A243:U243"/>
  </mergeCells>
  <hyperlinks>
    <hyperlink ref="W4" r:id="rId1" display="mailto:soiltest@uga.edu" xr:uid="{00000000-0004-0000-0000-000000000000}"/>
    <hyperlink ref="W5" r:id="rId2" display="http://aesl.ces.uga.edu/" xr:uid="{00000000-0004-0000-0000-000001000000}"/>
    <hyperlink ref="A242" r:id="rId3" display="http://aesl.ces.uga.edu/publications/soilcirc/C874.asp" xr:uid="{00000000-0004-0000-0000-000002000000}"/>
    <hyperlink ref="A243" r:id="rId4" display="http://aesl.ces.uga.edu/publications/soilcirc/C875.asp" xr:uid="{00000000-0004-0000-0000-000003000000}"/>
  </hyperlinks>
  <pageMargins left="0.3" right="0.3" top="0.5" bottom="0.5" header="0.5" footer="0.25"/>
  <pageSetup orientation="landscape" r:id="rId5"/>
  <headerFooter>
    <oddFooter>&amp;R&amp;P of &amp;N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showGridLine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0.7109375" customWidth="1"/>
    <col min="3" max="3" width="16.5703125" style="1" customWidth="1"/>
    <col min="4" max="4" width="10.42578125" customWidth="1"/>
    <col min="5" max="5" width="9.42578125" customWidth="1"/>
    <col min="6" max="6" width="11.28515625" customWidth="1"/>
    <col min="7" max="7" width="12.5703125" customWidth="1"/>
    <col min="8" max="8" width="15" customWidth="1"/>
  </cols>
  <sheetData>
    <row r="1" spans="1:13" s="1" customFormat="1" ht="31.5" customHeight="1" x14ac:dyDescent="0.25">
      <c r="A1" s="50" t="s">
        <v>292</v>
      </c>
      <c r="B1" s="59" t="s">
        <v>286</v>
      </c>
      <c r="C1" s="60"/>
      <c r="D1" s="45">
        <v>6</v>
      </c>
      <c r="F1"/>
      <c r="G1" s="36"/>
    </row>
    <row r="2" spans="1:13" s="1" customFormat="1" ht="31.5" customHeight="1" x14ac:dyDescent="0.25">
      <c r="A2" s="50" t="s">
        <v>293</v>
      </c>
      <c r="B2" s="59" t="s">
        <v>279</v>
      </c>
      <c r="C2" s="60"/>
      <c r="D2" s="46">
        <v>6.5</v>
      </c>
      <c r="F2"/>
      <c r="G2" s="37"/>
    </row>
    <row r="3" spans="1:13" s="1" customFormat="1" ht="31.5" customHeight="1" x14ac:dyDescent="0.25">
      <c r="A3" s="50" t="s">
        <v>294</v>
      </c>
      <c r="B3" s="61" t="s">
        <v>288</v>
      </c>
      <c r="C3" s="62"/>
      <c r="D3" s="47">
        <v>1500</v>
      </c>
      <c r="F3"/>
      <c r="G3" s="37"/>
    </row>
    <row r="4" spans="1:13" s="1" customFormat="1" x14ac:dyDescent="0.25">
      <c r="A4" s="50"/>
      <c r="B4"/>
      <c r="C4"/>
      <c r="F4"/>
      <c r="G4" s="37"/>
    </row>
    <row r="5" spans="1:13" s="8" customFormat="1" ht="48" x14ac:dyDescent="0.2">
      <c r="A5" s="51"/>
      <c r="B5" s="39" t="s">
        <v>280</v>
      </c>
      <c r="C5" s="40" t="s">
        <v>284</v>
      </c>
      <c r="D5" s="48" t="s">
        <v>285</v>
      </c>
      <c r="E5" s="39" t="s">
        <v>282</v>
      </c>
      <c r="F5" s="39" t="s">
        <v>281</v>
      </c>
      <c r="G5" s="39" t="s">
        <v>283</v>
      </c>
    </row>
    <row r="6" spans="1:13" s="1" customFormat="1" ht="33" customHeight="1" x14ac:dyDescent="0.2">
      <c r="A6" s="50" t="s">
        <v>296</v>
      </c>
      <c r="B6" s="43">
        <v>5.9</v>
      </c>
      <c r="C6" s="44">
        <v>300</v>
      </c>
      <c r="D6" s="49">
        <f>IF(C6&lt;250,(3.6709*C6)-188.25,C6*2.9)</f>
        <v>870</v>
      </c>
      <c r="E6" s="41">
        <f>MAX(0,(D6*(Target-B6)*2*1.5*(Depth/6)))</f>
        <v>1565.9999999999991</v>
      </c>
      <c r="F6" s="42">
        <f>E6/2000</f>
        <v>0.78299999999999959</v>
      </c>
      <c r="G6" s="52">
        <f>E6/43560*$D$3</f>
        <v>53.925619834710709</v>
      </c>
    </row>
    <row r="7" spans="1:13" s="1" customFormat="1" ht="33" customHeight="1" x14ac:dyDescent="0.2">
      <c r="A7" s="50" t="s">
        <v>296</v>
      </c>
      <c r="B7" s="43"/>
      <c r="C7" s="44"/>
      <c r="D7" s="49">
        <f>IF(C7&lt;250,(3.6709*C7)-188.25,C7*2.9)</f>
        <v>-188.25</v>
      </c>
      <c r="E7" s="41">
        <f>MAX(0,(D7*(Target-B7)*2*1.5*(Depth/6)))</f>
        <v>0</v>
      </c>
      <c r="F7" s="42">
        <f t="shared" ref="F7:F9" si="0">E7/2000</f>
        <v>0</v>
      </c>
      <c r="G7" s="52">
        <f>E7/43560*$D$3</f>
        <v>0</v>
      </c>
    </row>
    <row r="8" spans="1:13" s="1" customFormat="1" ht="33" customHeight="1" x14ac:dyDescent="0.2">
      <c r="A8" s="50" t="s">
        <v>296</v>
      </c>
      <c r="B8" s="43"/>
      <c r="C8" s="44"/>
      <c r="D8" s="49">
        <f>IF(C8&lt;250,(3.6709*C8)-188.25,C8*2.9)</f>
        <v>-188.25</v>
      </c>
      <c r="E8" s="41">
        <f>MAX(0,(D8*(Target-B8)*2*1.5*(Depth/6)))</f>
        <v>0</v>
      </c>
      <c r="F8" s="42">
        <f t="shared" si="0"/>
        <v>0</v>
      </c>
      <c r="G8" s="52">
        <f>E8/43560*$D$3</f>
        <v>0</v>
      </c>
    </row>
    <row r="9" spans="1:13" s="1" customFormat="1" ht="33" customHeight="1" x14ac:dyDescent="0.2">
      <c r="A9" s="50" t="s">
        <v>296</v>
      </c>
      <c r="B9" s="43"/>
      <c r="C9" s="44"/>
      <c r="D9" s="49">
        <f>IF(C9&lt;250,(3.6709*C9)-188.25,C9*2.9)</f>
        <v>-188.25</v>
      </c>
      <c r="E9" s="41">
        <f>MAX(0,(D9*(Target-B9)*2*1.5*(Depth/6)))</f>
        <v>0</v>
      </c>
      <c r="F9" s="42">
        <f t="shared" si="0"/>
        <v>0</v>
      </c>
      <c r="G9" s="52">
        <f>E9/43560*$D$3</f>
        <v>0</v>
      </c>
    </row>
    <row r="10" spans="1:13" x14ac:dyDescent="0.25">
      <c r="B10" s="38"/>
      <c r="C10" s="37"/>
      <c r="D10" s="38"/>
      <c r="E10" s="38"/>
      <c r="F10" s="38"/>
      <c r="G10" s="38"/>
    </row>
    <row r="12" spans="1:13" x14ac:dyDescent="0.25">
      <c r="A12" t="s">
        <v>287</v>
      </c>
      <c r="M12" t="s">
        <v>297</v>
      </c>
    </row>
    <row r="13" spans="1:13" x14ac:dyDescent="0.25">
      <c r="A13" t="s">
        <v>295</v>
      </c>
    </row>
    <row r="14" spans="1:13" x14ac:dyDescent="0.25">
      <c r="A14" t="s">
        <v>289</v>
      </c>
    </row>
    <row r="15" spans="1:13" x14ac:dyDescent="0.25">
      <c r="A15" t="s">
        <v>298</v>
      </c>
    </row>
    <row r="16" spans="1:13" x14ac:dyDescent="0.25">
      <c r="A16" t="s">
        <v>290</v>
      </c>
    </row>
    <row r="17" spans="1:1" x14ac:dyDescent="0.25">
      <c r="A17" t="s">
        <v>291</v>
      </c>
    </row>
  </sheetData>
  <sheetProtection sheet="1" objects="1" scenarios="1" selectLockedCells="1"/>
  <mergeCells count="3">
    <mergeCell ref="B1:C1"/>
    <mergeCell ref="B2:C2"/>
    <mergeCell ref="B3:C3"/>
  </mergeCells>
  <phoneticPr fontId="27" type="noConversion"/>
  <pageMargins left="0.3" right="0.3" top="0.5" bottom="0.5" header="0.5" footer="0.25"/>
  <pageSetup orientation="landscape" r:id="rId1"/>
  <headerFooter>
    <oddFooter>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Soil</vt:lpstr>
      <vt:lpstr>Lime Conversion</vt:lpstr>
      <vt:lpstr>'Lime Conversion'!Depth</vt:lpstr>
      <vt:lpstr>Depth</vt:lpstr>
      <vt:lpstr>'Lime Conversion'!Print_Titles</vt:lpstr>
      <vt:lpstr>Soil!Print_Titles</vt:lpstr>
      <vt:lpstr>'Lime Conversion'!Target</vt:lpstr>
      <vt:lpstr>Target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Jason Thomas Lessl</cp:lastModifiedBy>
  <cp:revision/>
  <dcterms:created xsi:type="dcterms:W3CDTF">2018-02-09T21:26:19Z</dcterms:created>
  <dcterms:modified xsi:type="dcterms:W3CDTF">2024-11-18T15:46:21Z</dcterms:modified>
  <cp:category/>
  <cp:contentStatus/>
</cp:coreProperties>
</file>